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大塩SC\【2024年度】\2024 リーグ戦④後期5年以下\"/>
    </mc:Choice>
  </mc:AlternateContent>
  <xr:revisionPtr revIDLastSave="0" documentId="13_ncr:1_{727A2158-A6A8-46AB-8E85-7F8A8EEE6E75}" xr6:coauthVersionLast="47" xr6:coauthVersionMax="47" xr10:uidLastSave="{00000000-0000-0000-0000-000000000000}"/>
  <bookViews>
    <workbookView xWindow="-108" yWindow="-108" windowWidth="23256" windowHeight="12456" firstSheet="3" activeTab="4" xr2:uid="{00000000-000D-0000-FFFF-FFFF00000000}"/>
  </bookViews>
  <sheets>
    <sheet name="5年生" sheetId="49" r:id="rId1"/>
    <sheet name="4年生" sheetId="50" r:id="rId2"/>
    <sheet name="3年生" sheetId="51" r:id="rId3"/>
    <sheet name="11月3日 U11" sheetId="52" r:id="rId4"/>
    <sheet name="11月9日 U11" sheetId="55" r:id="rId5"/>
    <sheet name="11月10日 U11＆U10" sheetId="56" r:id="rId6"/>
    <sheet name="11月17日 U11＆U10" sheetId="57" r:id="rId7"/>
    <sheet name="11月23日 U9" sheetId="53" r:id="rId8"/>
    <sheet name="12月1日 U10" sheetId="58" r:id="rId9"/>
    <sheet name="12月7日 U10" sheetId="59" r:id="rId10"/>
    <sheet name="12月8日 U11＆U10" sheetId="60" r:id="rId11"/>
    <sheet name="12月21日 U9" sheetId="54" r:id="rId12"/>
  </sheets>
  <definedNames>
    <definedName name="_xlnm._FilterDatabase" localSheetId="5" hidden="1">'11月10日 U11＆U10'!$A$9:$R$17</definedName>
    <definedName name="_xlnm._FilterDatabase" localSheetId="6" hidden="1">'11月17日 U11＆U10'!$A$9:$R$18</definedName>
    <definedName name="_xlnm._FilterDatabase" localSheetId="7" hidden="1">'11月23日 U9'!$A$9:$R$17</definedName>
    <definedName name="_xlnm._FilterDatabase" localSheetId="3" hidden="1">'11月3日 U11'!$A$9:$R$17</definedName>
    <definedName name="_xlnm._FilterDatabase" localSheetId="4" hidden="1">'11月9日 U11'!$A$9:$R$17</definedName>
    <definedName name="_xlnm._FilterDatabase" localSheetId="8" hidden="1">'12月1日 U10'!$A$9:$R$17</definedName>
    <definedName name="_xlnm._FilterDatabase" localSheetId="11" hidden="1">'12月21日 U9'!$A$9:$R$17</definedName>
    <definedName name="_xlnm._FilterDatabase" localSheetId="9" hidden="1">'12月7日 U10'!$A$9:$R$17</definedName>
    <definedName name="_xlnm._FilterDatabase" localSheetId="10" hidden="1">'12月8日 U11＆U10'!$A$9:$R$17</definedName>
    <definedName name="_xlnm.Print_Area" localSheetId="5">'11月10日 U11＆U10'!$A$1:$R$23</definedName>
    <definedName name="_xlnm.Print_Area" localSheetId="6">'11月17日 U11＆U10'!$A$1:$R$24</definedName>
    <definedName name="_xlnm.Print_Area" localSheetId="7">'11月23日 U9'!$A$1:$R$23</definedName>
    <definedName name="_xlnm.Print_Area" localSheetId="3">'11月3日 U11'!$A$1:$R$23</definedName>
    <definedName name="_xlnm.Print_Area" localSheetId="4">'11月9日 U11'!$A$1:$R$23</definedName>
    <definedName name="_xlnm.Print_Area" localSheetId="8">'12月1日 U10'!$A$1:$R$23</definedName>
    <definedName name="_xlnm.Print_Area" localSheetId="11">'12月21日 U9'!$A$1:$R$23</definedName>
    <definedName name="_xlnm.Print_Area" localSheetId="9">'12月7日 U10'!$A$1:$R$23</definedName>
    <definedName name="_xlnm.Print_Area" localSheetId="10">'12月8日 U11＆U10'!$A$1:$R$23</definedName>
    <definedName name="_xlnm.Print_Area" localSheetId="2">'3年生'!$A$1:$AG$14</definedName>
    <definedName name="_xlnm.Print_Area" localSheetId="1">'4年生'!$A$1:$AG$16</definedName>
    <definedName name="_xlnm.Print_Area" localSheetId="0">'5年生'!$A$1:$AG$16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51" l="1"/>
  <c r="Q20" i="51"/>
  <c r="N20" i="51"/>
  <c r="K20" i="51"/>
  <c r="H20" i="51"/>
  <c r="E20" i="51"/>
  <c r="B20" i="51"/>
  <c r="AD19" i="51"/>
  <c r="V19" i="51"/>
  <c r="U19" i="51"/>
  <c r="T19" i="51"/>
  <c r="S19" i="51"/>
  <c r="R19" i="51" s="1"/>
  <c r="Q19" i="51"/>
  <c r="P19" i="51"/>
  <c r="O19" i="51"/>
  <c r="N19" i="51"/>
  <c r="M19" i="51"/>
  <c r="L19" i="51" s="1"/>
  <c r="K19" i="51"/>
  <c r="J19" i="51"/>
  <c r="I19" i="51"/>
  <c r="H19" i="51"/>
  <c r="G19" i="51"/>
  <c r="F19" i="51" s="1"/>
  <c r="E19" i="51"/>
  <c r="D19" i="51"/>
  <c r="C19" i="51"/>
  <c r="B19" i="51"/>
  <c r="Q18" i="51"/>
  <c r="N18" i="51"/>
  <c r="K18" i="51"/>
  <c r="H18" i="51"/>
  <c r="E18" i="51"/>
  <c r="B18" i="51"/>
  <c r="X17" i="51"/>
  <c r="S17" i="51"/>
  <c r="Q17" i="51"/>
  <c r="R17" i="51" s="1"/>
  <c r="P17" i="51"/>
  <c r="O17" i="51"/>
  <c r="N17" i="51"/>
  <c r="M17" i="51"/>
  <c r="K17" i="51"/>
  <c r="L17" i="51" s="1"/>
  <c r="J17" i="51"/>
  <c r="I17" i="51"/>
  <c r="H17" i="51"/>
  <c r="G17" i="51"/>
  <c r="E17" i="51"/>
  <c r="F17" i="51" s="1"/>
  <c r="D17" i="51"/>
  <c r="AE17" i="51" s="1"/>
  <c r="C17" i="51"/>
  <c r="AC17" i="51" s="1"/>
  <c r="B17" i="51"/>
  <c r="AD17" i="51" s="1"/>
  <c r="AF17" i="51" s="1"/>
  <c r="N16" i="51"/>
  <c r="K16" i="51"/>
  <c r="H16" i="51"/>
  <c r="E16" i="51"/>
  <c r="B16" i="51"/>
  <c r="X15" i="51"/>
  <c r="U15" i="51"/>
  <c r="P15" i="51"/>
  <c r="N15" i="51"/>
  <c r="O15" i="51" s="1"/>
  <c r="M15" i="51"/>
  <c r="K15" i="51"/>
  <c r="L15" i="51" s="1"/>
  <c r="J15" i="51"/>
  <c r="H15" i="51"/>
  <c r="I15" i="51" s="1"/>
  <c r="G15" i="51"/>
  <c r="E15" i="51"/>
  <c r="F15" i="51" s="1"/>
  <c r="D15" i="51"/>
  <c r="AE15" i="51" s="1"/>
  <c r="B15" i="51"/>
  <c r="AD15" i="51" s="1"/>
  <c r="K14" i="51"/>
  <c r="H14" i="51"/>
  <c r="E14" i="51"/>
  <c r="B14" i="51"/>
  <c r="X13" i="51"/>
  <c r="U13" i="51"/>
  <c r="R13" i="51"/>
  <c r="M13" i="51"/>
  <c r="L13" i="51"/>
  <c r="K13" i="51"/>
  <c r="J13" i="51"/>
  <c r="AE13" i="51" s="1"/>
  <c r="H13" i="51"/>
  <c r="I13" i="51" s="1"/>
  <c r="G13" i="51"/>
  <c r="E13" i="51"/>
  <c r="F13" i="51" s="1"/>
  <c r="D13" i="51"/>
  <c r="C13" i="51" s="1"/>
  <c r="AA13" i="51" s="1"/>
  <c r="B13" i="51"/>
  <c r="AD13" i="51" s="1"/>
  <c r="AF13" i="51" s="1"/>
  <c r="H12" i="51"/>
  <c r="E12" i="51"/>
  <c r="B12" i="51"/>
  <c r="X11" i="51"/>
  <c r="U11" i="51"/>
  <c r="R11" i="51"/>
  <c r="O11" i="51"/>
  <c r="J11" i="51"/>
  <c r="I11" i="51"/>
  <c r="H11" i="51"/>
  <c r="G11" i="51"/>
  <c r="E11" i="51"/>
  <c r="F11" i="51" s="1"/>
  <c r="D11" i="51"/>
  <c r="AE11" i="51" s="1"/>
  <c r="C11" i="51"/>
  <c r="B11" i="51"/>
  <c r="AA11" i="51" s="1"/>
  <c r="E10" i="51"/>
  <c r="B10" i="51"/>
  <c r="X9" i="51"/>
  <c r="U9" i="51"/>
  <c r="R9" i="51"/>
  <c r="O9" i="51"/>
  <c r="L9" i="51"/>
  <c r="G9" i="51"/>
  <c r="AE9" i="51" s="1"/>
  <c r="E9" i="51"/>
  <c r="F9" i="51" s="1"/>
  <c r="D9" i="51"/>
  <c r="B9" i="51"/>
  <c r="B8" i="51"/>
  <c r="AE7" i="51"/>
  <c r="X7" i="51"/>
  <c r="U7" i="51"/>
  <c r="R7" i="51"/>
  <c r="O7" i="51"/>
  <c r="L7" i="51"/>
  <c r="I7" i="51"/>
  <c r="D7" i="51"/>
  <c r="B7" i="51"/>
  <c r="AD7" i="51" s="1"/>
  <c r="AF7" i="51" s="1"/>
  <c r="AE5" i="51"/>
  <c r="AF5" i="51" s="1"/>
  <c r="AD5" i="51"/>
  <c r="AC5" i="51"/>
  <c r="X5" i="51"/>
  <c r="U5" i="51"/>
  <c r="R5" i="51"/>
  <c r="O5" i="51"/>
  <c r="L5" i="51"/>
  <c r="I5" i="51"/>
  <c r="F5" i="51"/>
  <c r="AB5" i="51" s="1"/>
  <c r="W4" i="51"/>
  <c r="T4" i="51"/>
  <c r="Q4" i="51"/>
  <c r="N4" i="51"/>
  <c r="K4" i="51"/>
  <c r="H4" i="51"/>
  <c r="E4" i="51"/>
  <c r="B4" i="51"/>
  <c r="T20" i="50"/>
  <c r="Q20" i="50"/>
  <c r="N20" i="50"/>
  <c r="K20" i="50"/>
  <c r="H20" i="50"/>
  <c r="E20" i="50"/>
  <c r="B20" i="50"/>
  <c r="V19" i="50"/>
  <c r="T19" i="50"/>
  <c r="U19" i="50" s="1"/>
  <c r="S19" i="50"/>
  <c r="Q19" i="50"/>
  <c r="R19" i="50" s="1"/>
  <c r="P19" i="50"/>
  <c r="O19" i="50"/>
  <c r="N19" i="50"/>
  <c r="M19" i="50"/>
  <c r="L19" i="50" s="1"/>
  <c r="K19" i="50"/>
  <c r="J19" i="50"/>
  <c r="I19" i="50"/>
  <c r="H19" i="50"/>
  <c r="AD19" i="50" s="1"/>
  <c r="AF19" i="50" s="1"/>
  <c r="G19" i="50"/>
  <c r="E19" i="50"/>
  <c r="F19" i="50" s="1"/>
  <c r="D19" i="50"/>
  <c r="AE19" i="50" s="1"/>
  <c r="C19" i="50"/>
  <c r="B19" i="50"/>
  <c r="Q18" i="50"/>
  <c r="N18" i="50"/>
  <c r="K18" i="50"/>
  <c r="H18" i="50"/>
  <c r="E18" i="50"/>
  <c r="B18" i="50"/>
  <c r="X17" i="50"/>
  <c r="S17" i="50"/>
  <c r="Q17" i="50"/>
  <c r="R17" i="50" s="1"/>
  <c r="P17" i="50"/>
  <c r="N17" i="50"/>
  <c r="M17" i="50"/>
  <c r="K17" i="50"/>
  <c r="L17" i="50" s="1"/>
  <c r="J17" i="50"/>
  <c r="I17" i="50"/>
  <c r="H17" i="50"/>
  <c r="G17" i="50"/>
  <c r="F17" i="50"/>
  <c r="E17" i="50"/>
  <c r="D17" i="50"/>
  <c r="C17" i="50" s="1"/>
  <c r="B17" i="50"/>
  <c r="N16" i="50"/>
  <c r="K16" i="50"/>
  <c r="H16" i="50"/>
  <c r="E16" i="50"/>
  <c r="B16" i="50"/>
  <c r="X15" i="50"/>
  <c r="U15" i="50"/>
  <c r="P15" i="50"/>
  <c r="N15" i="50"/>
  <c r="O15" i="50" s="1"/>
  <c r="M15" i="50"/>
  <c r="K15" i="50"/>
  <c r="L15" i="50" s="1"/>
  <c r="J15" i="50"/>
  <c r="I15" i="50"/>
  <c r="H15" i="50"/>
  <c r="G15" i="50"/>
  <c r="F15" i="50"/>
  <c r="E15" i="50"/>
  <c r="D15" i="50"/>
  <c r="AE15" i="50" s="1"/>
  <c r="B15" i="50"/>
  <c r="AD15" i="50" s="1"/>
  <c r="K14" i="50"/>
  <c r="H14" i="50"/>
  <c r="E14" i="50"/>
  <c r="B14" i="50"/>
  <c r="X13" i="50"/>
  <c r="U13" i="50"/>
  <c r="R13" i="50"/>
  <c r="M13" i="50"/>
  <c r="K13" i="50"/>
  <c r="L13" i="50" s="1"/>
  <c r="J13" i="50"/>
  <c r="H13" i="50"/>
  <c r="I13" i="50" s="1"/>
  <c r="G13" i="50"/>
  <c r="E13" i="50"/>
  <c r="F13" i="50" s="1"/>
  <c r="D13" i="50"/>
  <c r="C13" i="50" s="1"/>
  <c r="AC13" i="50" s="1"/>
  <c r="B13" i="50"/>
  <c r="AD13" i="50" s="1"/>
  <c r="H12" i="50"/>
  <c r="E12" i="50"/>
  <c r="B12" i="50"/>
  <c r="X11" i="50"/>
  <c r="U11" i="50"/>
  <c r="R11" i="50"/>
  <c r="O11" i="50"/>
  <c r="J11" i="50"/>
  <c r="I11" i="50" s="1"/>
  <c r="H11" i="50"/>
  <c r="G11" i="50"/>
  <c r="E11" i="50"/>
  <c r="F11" i="50" s="1"/>
  <c r="D11" i="50"/>
  <c r="AE11" i="50" s="1"/>
  <c r="C11" i="50"/>
  <c r="B11" i="50"/>
  <c r="AD11" i="50" s="1"/>
  <c r="E10" i="50"/>
  <c r="B10" i="50"/>
  <c r="AE9" i="50"/>
  <c r="X9" i="50"/>
  <c r="U9" i="50"/>
  <c r="R9" i="50"/>
  <c r="O9" i="50"/>
  <c r="L9" i="50"/>
  <c r="G9" i="50"/>
  <c r="F9" i="50"/>
  <c r="AB9" i="50" s="1"/>
  <c r="E9" i="50"/>
  <c r="D9" i="50"/>
  <c r="C9" i="50"/>
  <c r="B9" i="50"/>
  <c r="AD9" i="50" s="1"/>
  <c r="AF9" i="50" s="1"/>
  <c r="B8" i="50"/>
  <c r="X7" i="50"/>
  <c r="U7" i="50"/>
  <c r="R7" i="50"/>
  <c r="O7" i="50"/>
  <c r="L7" i="50"/>
  <c r="I7" i="50"/>
  <c r="D7" i="50"/>
  <c r="AE7" i="50" s="1"/>
  <c r="B7" i="50"/>
  <c r="AD7" i="50" s="1"/>
  <c r="AE5" i="50"/>
  <c r="AD5" i="50"/>
  <c r="AF5" i="50" s="1"/>
  <c r="X5" i="50"/>
  <c r="U5" i="50"/>
  <c r="R5" i="50"/>
  <c r="O5" i="50"/>
  <c r="L5" i="50"/>
  <c r="I5" i="50"/>
  <c r="F5" i="50"/>
  <c r="AC5" i="50" s="1"/>
  <c r="W4" i="50"/>
  <c r="T4" i="50"/>
  <c r="Q4" i="50"/>
  <c r="N4" i="50"/>
  <c r="K4" i="50"/>
  <c r="H4" i="50"/>
  <c r="E4" i="50"/>
  <c r="B4" i="50"/>
  <c r="AD17" i="50" l="1"/>
  <c r="O17" i="50"/>
  <c r="AF19" i="51"/>
  <c r="AA19" i="51"/>
  <c r="AB19" i="51"/>
  <c r="AF15" i="51"/>
  <c r="AC9" i="51"/>
  <c r="AC19" i="51"/>
  <c r="AA17" i="51"/>
  <c r="AE19" i="51"/>
  <c r="AD9" i="51"/>
  <c r="AF9" i="51" s="1"/>
  <c r="C15" i="51"/>
  <c r="AA15" i="51" s="1"/>
  <c r="AB11" i="51"/>
  <c r="Z11" i="51" s="1"/>
  <c r="AB17" i="51"/>
  <c r="AC11" i="51"/>
  <c r="AB13" i="51"/>
  <c r="Z13" i="51" s="1"/>
  <c r="AA5" i="51"/>
  <c r="Z5" i="51" s="1"/>
  <c r="C9" i="51"/>
  <c r="AA9" i="51" s="1"/>
  <c r="AB9" i="51"/>
  <c r="AD11" i="51"/>
  <c r="AF11" i="51" s="1"/>
  <c r="AC13" i="51"/>
  <c r="C7" i="51"/>
  <c r="AA7" i="51" s="1"/>
  <c r="AC19" i="50"/>
  <c r="AF11" i="50"/>
  <c r="AA19" i="50"/>
  <c r="AB19" i="50"/>
  <c r="AF7" i="50"/>
  <c r="AA11" i="50"/>
  <c r="AC17" i="50"/>
  <c r="AB17" i="50"/>
  <c r="AA17" i="50"/>
  <c r="Z17" i="50" s="1"/>
  <c r="AF15" i="50"/>
  <c r="C15" i="50"/>
  <c r="AB11" i="50"/>
  <c r="AA13" i="50"/>
  <c r="Z13" i="50" s="1"/>
  <c r="AA9" i="50"/>
  <c r="Z9" i="50" s="1"/>
  <c r="AC11" i="50"/>
  <c r="AB13" i="50"/>
  <c r="AA5" i="50"/>
  <c r="AB5" i="50"/>
  <c r="AC9" i="50"/>
  <c r="AE17" i="50"/>
  <c r="AF17" i="50" s="1"/>
  <c r="AE13" i="50"/>
  <c r="AF13" i="50" s="1"/>
  <c r="C7" i="50"/>
  <c r="Z9" i="51" l="1"/>
  <c r="Z11" i="50"/>
  <c r="AC7" i="51"/>
  <c r="AB15" i="51"/>
  <c r="Z15" i="51" s="1"/>
  <c r="AB7" i="51"/>
  <c r="Z7" i="51" s="1"/>
  <c r="Z17" i="51"/>
  <c r="Z19" i="51"/>
  <c r="AC15" i="51"/>
  <c r="AB7" i="50"/>
  <c r="AA7" i="50"/>
  <c r="Z19" i="50"/>
  <c r="AC7" i="50"/>
  <c r="AC15" i="50"/>
  <c r="AB15" i="50"/>
  <c r="AA15" i="50"/>
  <c r="Z5" i="50"/>
  <c r="Z7" i="50" l="1"/>
  <c r="Z15" i="50"/>
  <c r="T20" i="49"/>
  <c r="Q20" i="49"/>
  <c r="N20" i="49"/>
  <c r="K20" i="49"/>
  <c r="H20" i="49"/>
  <c r="E20" i="49"/>
  <c r="B20" i="49"/>
  <c r="V19" i="49"/>
  <c r="T19" i="49"/>
  <c r="U19" i="49" s="1"/>
  <c r="S19" i="49"/>
  <c r="Q19" i="49"/>
  <c r="R19" i="49" s="1"/>
  <c r="P19" i="49"/>
  <c r="O19" i="49" s="1"/>
  <c r="N19" i="49"/>
  <c r="M19" i="49"/>
  <c r="K19" i="49"/>
  <c r="J19" i="49"/>
  <c r="H19" i="49"/>
  <c r="I19" i="49" s="1"/>
  <c r="G19" i="49"/>
  <c r="E19" i="49"/>
  <c r="F19" i="49" s="1"/>
  <c r="D19" i="49"/>
  <c r="B19" i="49"/>
  <c r="Q18" i="49"/>
  <c r="N18" i="49"/>
  <c r="K18" i="49"/>
  <c r="H18" i="49"/>
  <c r="E18" i="49"/>
  <c r="B18" i="49"/>
  <c r="X17" i="49"/>
  <c r="S17" i="49"/>
  <c r="Q17" i="49"/>
  <c r="P17" i="49"/>
  <c r="N17" i="49"/>
  <c r="M17" i="49"/>
  <c r="K17" i="49"/>
  <c r="L17" i="49" s="1"/>
  <c r="J17" i="49"/>
  <c r="AE17" i="49" s="1"/>
  <c r="H17" i="49"/>
  <c r="G17" i="49"/>
  <c r="E17" i="49"/>
  <c r="D17" i="49"/>
  <c r="B17" i="49"/>
  <c r="C17" i="49" s="1"/>
  <c r="N16" i="49"/>
  <c r="K16" i="49"/>
  <c r="H16" i="49"/>
  <c r="E16" i="49"/>
  <c r="B16" i="49"/>
  <c r="X15" i="49"/>
  <c r="U15" i="49"/>
  <c r="P15" i="49"/>
  <c r="N15" i="49"/>
  <c r="M15" i="49"/>
  <c r="L15" i="49" s="1"/>
  <c r="K15" i="49"/>
  <c r="J15" i="49"/>
  <c r="H15" i="49"/>
  <c r="G15" i="49"/>
  <c r="E15" i="49"/>
  <c r="F15" i="49" s="1"/>
  <c r="D15" i="49"/>
  <c r="B15" i="49"/>
  <c r="K14" i="49"/>
  <c r="H14" i="49"/>
  <c r="E14" i="49"/>
  <c r="B14" i="49"/>
  <c r="X13" i="49"/>
  <c r="U13" i="49"/>
  <c r="R13" i="49"/>
  <c r="M13" i="49"/>
  <c r="K13" i="49"/>
  <c r="J13" i="49"/>
  <c r="H13" i="49"/>
  <c r="I13" i="49" s="1"/>
  <c r="G13" i="49"/>
  <c r="E13" i="49"/>
  <c r="AD13" i="49" s="1"/>
  <c r="D13" i="49"/>
  <c r="B13" i="49"/>
  <c r="H12" i="49"/>
  <c r="E12" i="49"/>
  <c r="B12" i="49"/>
  <c r="X11" i="49"/>
  <c r="U11" i="49"/>
  <c r="R11" i="49"/>
  <c r="O11" i="49"/>
  <c r="J11" i="49"/>
  <c r="H11" i="49"/>
  <c r="I11" i="49" s="1"/>
  <c r="G11" i="49"/>
  <c r="E11" i="49"/>
  <c r="F11" i="49" s="1"/>
  <c r="D11" i="49"/>
  <c r="C11" i="49"/>
  <c r="B11" i="49"/>
  <c r="E10" i="49"/>
  <c r="B10" i="49"/>
  <c r="X9" i="49"/>
  <c r="U9" i="49"/>
  <c r="R9" i="49"/>
  <c r="O9" i="49"/>
  <c r="L9" i="49"/>
  <c r="G9" i="49"/>
  <c r="E9" i="49"/>
  <c r="D9" i="49"/>
  <c r="B9" i="49"/>
  <c r="B8" i="49"/>
  <c r="X7" i="49"/>
  <c r="U7" i="49"/>
  <c r="R7" i="49"/>
  <c r="O7" i="49"/>
  <c r="L7" i="49"/>
  <c r="I7" i="49"/>
  <c r="D7" i="49"/>
  <c r="AE7" i="49" s="1"/>
  <c r="B7" i="49"/>
  <c r="AD7" i="49" s="1"/>
  <c r="AE5" i="49"/>
  <c r="AD5" i="49"/>
  <c r="X5" i="49"/>
  <c r="U5" i="49"/>
  <c r="R5" i="49"/>
  <c r="AA5" i="49" s="1"/>
  <c r="O5" i="49"/>
  <c r="L5" i="49"/>
  <c r="I5" i="49"/>
  <c r="F5" i="49"/>
  <c r="AC5" i="49" s="1"/>
  <c r="W4" i="49"/>
  <c r="T4" i="49"/>
  <c r="Q4" i="49"/>
  <c r="N4" i="49"/>
  <c r="K4" i="49"/>
  <c r="H4" i="49"/>
  <c r="E4" i="49"/>
  <c r="B4" i="49"/>
  <c r="L13" i="49" l="1"/>
  <c r="F9" i="49"/>
  <c r="AD11" i="49"/>
  <c r="O15" i="49"/>
  <c r="AE11" i="49"/>
  <c r="F13" i="49"/>
  <c r="AD15" i="49"/>
  <c r="AF15" i="49" s="1"/>
  <c r="AD19" i="49"/>
  <c r="AE15" i="49"/>
  <c r="O17" i="49"/>
  <c r="AE19" i="49"/>
  <c r="R17" i="49"/>
  <c r="AF5" i="49"/>
  <c r="I15" i="49"/>
  <c r="AF7" i="49"/>
  <c r="C7" i="49"/>
  <c r="AB7" i="49" s="1"/>
  <c r="F17" i="49"/>
  <c r="L19" i="49"/>
  <c r="C13" i="49"/>
  <c r="I17" i="49"/>
  <c r="AF11" i="49"/>
  <c r="AC11" i="49"/>
  <c r="AB13" i="49"/>
  <c r="AA11" i="49"/>
  <c r="AC13" i="49"/>
  <c r="AC17" i="49"/>
  <c r="C15" i="49"/>
  <c r="AC15" i="49" s="1"/>
  <c r="AD9" i="49"/>
  <c r="AE13" i="49"/>
  <c r="AF13" i="49" s="1"/>
  <c r="AE9" i="49"/>
  <c r="AA7" i="49"/>
  <c r="C9" i="49"/>
  <c r="AB9" i="49" s="1"/>
  <c r="AD17" i="49"/>
  <c r="AF17" i="49" s="1"/>
  <c r="AB5" i="49"/>
  <c r="Z5" i="49" s="1"/>
  <c r="AB11" i="49"/>
  <c r="AA13" i="49"/>
  <c r="C19" i="49"/>
  <c r="AC19" i="49" s="1"/>
  <c r="AB15" i="49" l="1"/>
  <c r="AA15" i="49"/>
  <c r="AB17" i="49"/>
  <c r="Z7" i="49"/>
  <c r="AA9" i="49"/>
  <c r="Z9" i="49" s="1"/>
  <c r="AC7" i="49"/>
  <c r="AF9" i="49"/>
  <c r="AA17" i="49"/>
  <c r="Z17" i="49" s="1"/>
  <c r="AF19" i="49"/>
  <c r="AB19" i="49"/>
  <c r="AC9" i="49"/>
  <c r="Z11" i="49"/>
  <c r="Z13" i="49"/>
  <c r="AA19" i="49"/>
  <c r="Z15" i="49" l="1"/>
  <c r="Z19" i="49"/>
</calcChain>
</file>

<file path=xl/sharedStrings.xml><?xml version="1.0" encoding="utf-8"?>
<sst xmlns="http://schemas.openxmlformats.org/spreadsheetml/2006/main" count="884" uniqueCount="102">
  <si>
    <t>勝点</t>
    <rPh sb="0" eb="1">
      <t>カ</t>
    </rPh>
    <rPh sb="1" eb="2">
      <t>テン</t>
    </rPh>
    <phoneticPr fontId="1"/>
  </si>
  <si>
    <t>勝数</t>
    <rPh sb="0" eb="1">
      <t>カ</t>
    </rPh>
    <rPh sb="1" eb="2">
      <t>スウ</t>
    </rPh>
    <phoneticPr fontId="1"/>
  </si>
  <si>
    <t>分数</t>
    <rPh sb="0" eb="1">
      <t>ワ</t>
    </rPh>
    <rPh sb="1" eb="2">
      <t>スウ</t>
    </rPh>
    <phoneticPr fontId="1"/>
  </si>
  <si>
    <t>負数</t>
    <rPh sb="0" eb="1">
      <t>マ</t>
    </rPh>
    <rPh sb="1" eb="2">
      <t>スウ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</si>
  <si>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</si>
  <si>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</si>
  <si>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点差</t>
    <rPh sb="0" eb="2">
      <t>テンサ</t>
    </rPh>
    <phoneticPr fontId="1"/>
  </si>
  <si>
    <t>順位</t>
    <rPh sb="0" eb="2">
      <t>ジュンイ</t>
    </rPh>
    <phoneticPr fontId="1"/>
  </si>
  <si>
    <t>チーム名</t>
    <rPh sb="3" eb="4">
      <t>ナ</t>
    </rPh>
    <phoneticPr fontId="1"/>
  </si>
  <si>
    <t>点数</t>
    <rPh sb="0" eb="2">
      <t>テンスウ</t>
    </rPh>
    <phoneticPr fontId="1"/>
  </si>
  <si>
    <t>日程・会場</t>
    <rPh sb="0" eb="2">
      <t>ニッテイ</t>
    </rPh>
    <rPh sb="3" eb="5">
      <t>カイジョウ</t>
    </rPh>
    <phoneticPr fontId="1"/>
  </si>
  <si>
    <t>※色セル＝直接入力</t>
    <rPh sb="1" eb="2">
      <t>イロ</t>
    </rPh>
    <rPh sb="5" eb="7">
      <t>チョクセツ</t>
    </rPh>
    <rPh sb="7" eb="9">
      <t>ニュウリョク</t>
    </rPh>
    <phoneticPr fontId="1"/>
  </si>
  <si>
    <t>※白セル＝自動表示</t>
    <rPh sb="1" eb="2">
      <t>シロ</t>
    </rPh>
    <rPh sb="5" eb="7">
      <t>ジドウ</t>
    </rPh>
    <rPh sb="7" eb="9">
      <t>ヒョウジ</t>
    </rPh>
    <phoneticPr fontId="1"/>
  </si>
  <si>
    <t>【 ２０２４年度　第５１回姫路４種サッカー友好リーグ 】</t>
    <rPh sb="16" eb="17">
      <t>シュ</t>
    </rPh>
    <phoneticPr fontId="1"/>
  </si>
  <si>
    <t>白浜</t>
    <rPh sb="0" eb="2">
      <t>シラハマ</t>
    </rPh>
    <phoneticPr fontId="1"/>
  </si>
  <si>
    <t>大塩</t>
    <rPh sb="0" eb="2">
      <t>オオシオ</t>
    </rPh>
    <phoneticPr fontId="1"/>
  </si>
  <si>
    <t>AC</t>
    <phoneticPr fontId="1"/>
  </si>
  <si>
    <t>白浜A</t>
    <rPh sb="0" eb="2">
      <t>シラハマ</t>
    </rPh>
    <phoneticPr fontId="1"/>
  </si>
  <si>
    <t>津田</t>
    <rPh sb="0" eb="2">
      <t>ツダ</t>
    </rPh>
    <phoneticPr fontId="1"/>
  </si>
  <si>
    <t>広畑</t>
    <rPh sb="0" eb="2">
      <t>ヒロハタ</t>
    </rPh>
    <phoneticPr fontId="1"/>
  </si>
  <si>
    <t>網干</t>
    <rPh sb="0" eb="2">
      <t>アボシ</t>
    </rPh>
    <phoneticPr fontId="1"/>
  </si>
  <si>
    <t>&lt;５年&gt;　Ｕ－１１　後期 『南部Ａ』 （１回戦制）　　　　　担当：南東ブロック</t>
    <rPh sb="2" eb="3">
      <t>ネン</t>
    </rPh>
    <rPh sb="10" eb="12">
      <t>コウキ</t>
    </rPh>
    <rPh sb="14" eb="16">
      <t>ナンブ</t>
    </rPh>
    <rPh sb="21" eb="22">
      <t>カイ</t>
    </rPh>
    <rPh sb="22" eb="23">
      <t>セン</t>
    </rPh>
    <rPh sb="23" eb="24">
      <t>セイ</t>
    </rPh>
    <rPh sb="30" eb="32">
      <t>タントウ</t>
    </rPh>
    <rPh sb="33" eb="35">
      <t>ナントウ</t>
    </rPh>
    <phoneticPr fontId="5"/>
  </si>
  <si>
    <t>&lt;４年&gt;　Ｕ－１０　後期 『南部Ａ』 （１回戦制）　　　　　担当：南東ブロック</t>
    <rPh sb="2" eb="3">
      <t>ネン</t>
    </rPh>
    <rPh sb="10" eb="12">
      <t>コウキ</t>
    </rPh>
    <rPh sb="14" eb="16">
      <t>ナンブ</t>
    </rPh>
    <rPh sb="21" eb="22">
      <t>カイ</t>
    </rPh>
    <rPh sb="22" eb="23">
      <t>セン</t>
    </rPh>
    <rPh sb="23" eb="24">
      <t>セイ</t>
    </rPh>
    <rPh sb="30" eb="32">
      <t>タントウ</t>
    </rPh>
    <rPh sb="33" eb="35">
      <t>ナントウ</t>
    </rPh>
    <phoneticPr fontId="5"/>
  </si>
  <si>
    <t>&lt;３年&gt;　Ｕ－９　後期 『南部Ａ』 （１回戦制）　　　　　担当：南東ブロック</t>
    <rPh sb="2" eb="3">
      <t>ネン</t>
    </rPh>
    <rPh sb="9" eb="11">
      <t>コウキ</t>
    </rPh>
    <rPh sb="13" eb="15">
      <t>ナンブ</t>
    </rPh>
    <rPh sb="20" eb="21">
      <t>カイ</t>
    </rPh>
    <rPh sb="21" eb="22">
      <t>セン</t>
    </rPh>
    <rPh sb="22" eb="23">
      <t>セイ</t>
    </rPh>
    <rPh sb="29" eb="31">
      <t>タントウ</t>
    </rPh>
    <rPh sb="32" eb="34">
      <t>ナントウ</t>
    </rPh>
    <phoneticPr fontId="5"/>
  </si>
  <si>
    <t>11/3 白浜小</t>
    <rPh sb="5" eb="7">
      <t>シラハマ</t>
    </rPh>
    <rPh sb="7" eb="8">
      <t>ショウ</t>
    </rPh>
    <phoneticPr fontId="1"/>
  </si>
  <si>
    <t>11/3 白浜小</t>
    <rPh sb="5" eb="8">
      <t>シラハマショウ</t>
    </rPh>
    <phoneticPr fontId="1"/>
  </si>
  <si>
    <t>11/9 大塩S広</t>
    <rPh sb="5" eb="7">
      <t>オオシオ</t>
    </rPh>
    <rPh sb="8" eb="9">
      <t>ヒロ</t>
    </rPh>
    <phoneticPr fontId="1"/>
  </si>
  <si>
    <t>11/10 大塩S広</t>
    <rPh sb="6" eb="8">
      <t>オオシオ</t>
    </rPh>
    <rPh sb="9" eb="10">
      <t>ヒロ</t>
    </rPh>
    <phoneticPr fontId="1"/>
  </si>
  <si>
    <t>11/17 大塩S広</t>
    <rPh sb="6" eb="8">
      <t>オオシオ</t>
    </rPh>
    <rPh sb="9" eb="10">
      <t>ヒロ</t>
    </rPh>
    <phoneticPr fontId="1"/>
  </si>
  <si>
    <t>12/8 大塩S広</t>
    <rPh sb="5" eb="7">
      <t>オオシオ</t>
    </rPh>
    <rPh sb="8" eb="9">
      <t>ヒロ</t>
    </rPh>
    <phoneticPr fontId="1"/>
  </si>
  <si>
    <t>12/1 白浜小</t>
    <rPh sb="5" eb="7">
      <t>シラハマ</t>
    </rPh>
    <rPh sb="7" eb="8">
      <t>ショウ</t>
    </rPh>
    <phoneticPr fontId="1"/>
  </si>
  <si>
    <t>12/7 大塩S広</t>
    <rPh sb="5" eb="7">
      <t>オオシオ</t>
    </rPh>
    <rPh sb="8" eb="9">
      <t>ヒロ</t>
    </rPh>
    <phoneticPr fontId="1"/>
  </si>
  <si>
    <t>11/23 大塩S広</t>
    <rPh sb="6" eb="8">
      <t>オオシオ</t>
    </rPh>
    <rPh sb="9" eb="10">
      <t>ヒロ</t>
    </rPh>
    <phoneticPr fontId="1"/>
  </si>
  <si>
    <t>12/21 大塩S広</t>
    <rPh sb="6" eb="8">
      <t>オオシオ</t>
    </rPh>
    <rPh sb="9" eb="10">
      <t>ヒロ</t>
    </rPh>
    <phoneticPr fontId="1"/>
  </si>
  <si>
    <t>令和6年度　第51回姫路４種ｻｯｶｰ友好ﾘｰｸﾞ (後期) 南部Ａ</t>
    <rPh sb="0" eb="1">
      <t>レイ</t>
    </rPh>
    <rPh sb="1" eb="2">
      <t>ワ</t>
    </rPh>
    <rPh sb="3" eb="5">
      <t>ネンド</t>
    </rPh>
    <rPh sb="6" eb="7">
      <t>ダイ</t>
    </rPh>
    <rPh sb="9" eb="10">
      <t>カイ</t>
    </rPh>
    <rPh sb="10" eb="12">
      <t>ヒメジ</t>
    </rPh>
    <rPh sb="13" eb="14">
      <t>シュ</t>
    </rPh>
    <rPh sb="18" eb="20">
      <t>ユウコウ</t>
    </rPh>
    <rPh sb="26" eb="27">
      <t>ウシ</t>
    </rPh>
    <rPh sb="27" eb="28">
      <t>）</t>
    </rPh>
    <rPh sb="30" eb="31">
      <t>Ａ</t>
    </rPh>
    <rPh sb="31" eb="32">
      <t>ブ</t>
    </rPh>
    <phoneticPr fontId="5"/>
  </si>
  <si>
    <t>令和6年　11月　3日</t>
    <rPh sb="0" eb="1">
      <t>レイ</t>
    </rPh>
    <rPh sb="1" eb="2">
      <t>ワ</t>
    </rPh>
    <rPh sb="3" eb="4">
      <t>ネン</t>
    </rPh>
    <rPh sb="7" eb="8">
      <t>ガツ</t>
    </rPh>
    <rPh sb="10" eb="11">
      <t>ニチ</t>
    </rPh>
    <phoneticPr fontId="5"/>
  </si>
  <si>
    <t xml:space="preserve"> (　日　)</t>
    <rPh sb="3" eb="4">
      <t>ヒ</t>
    </rPh>
    <phoneticPr fontId="5"/>
  </si>
  <si>
    <t>発行</t>
    <rPh sb="0" eb="2">
      <t>ハッコウ</t>
    </rPh>
    <phoneticPr fontId="5"/>
  </si>
  <si>
    <t>　</t>
    <phoneticPr fontId="5"/>
  </si>
  <si>
    <t>訂正</t>
    <rPh sb="0" eb="2">
      <t>テイセイ</t>
    </rPh>
    <phoneticPr fontId="5"/>
  </si>
  <si>
    <t>場所：白浜小学校</t>
    <rPh sb="0" eb="2">
      <t>バショ</t>
    </rPh>
    <rPh sb="3" eb="5">
      <t>シラハマ</t>
    </rPh>
    <rPh sb="5" eb="8">
      <t>ショウガッコウ</t>
    </rPh>
    <phoneticPr fontId="5"/>
  </si>
  <si>
    <t>グランド当番：</t>
    <phoneticPr fontId="5"/>
  </si>
  <si>
    <t>白浜</t>
    <rPh sb="0" eb="2">
      <t>シラハマ</t>
    </rPh>
    <phoneticPr fontId="5"/>
  </si>
  <si>
    <t>リーグ</t>
    <phoneticPr fontId="5"/>
  </si>
  <si>
    <t>対　　戦</t>
    <rPh sb="0" eb="1">
      <t>タイ</t>
    </rPh>
    <rPh sb="3" eb="4">
      <t>イクサ</t>
    </rPh>
    <phoneticPr fontId="5"/>
  </si>
  <si>
    <t>主審</t>
    <rPh sb="0" eb="2">
      <t>シュシン</t>
    </rPh>
    <phoneticPr fontId="5"/>
  </si>
  <si>
    <t>時間</t>
    <rPh sb="0" eb="2">
      <t>ジカン</t>
    </rPh>
    <phoneticPr fontId="5"/>
  </si>
  <si>
    <t>①</t>
    <phoneticPr fontId="5"/>
  </si>
  <si>
    <t>南Ａ
5年</t>
    <rPh sb="0" eb="1">
      <t>ナントウ</t>
    </rPh>
    <rPh sb="3" eb="4">
      <t>ネン</t>
    </rPh>
    <phoneticPr fontId="5"/>
  </si>
  <si>
    <t>―</t>
    <phoneticPr fontId="5"/>
  </si>
  <si>
    <t>津田</t>
    <rPh sb="0" eb="2">
      <t>ツダ</t>
    </rPh>
    <phoneticPr fontId="5"/>
  </si>
  <si>
    <t>AC</t>
    <phoneticPr fontId="5"/>
  </si>
  <si>
    <t>20分
ﾊｰﾌ</t>
    <rPh sb="2" eb="3">
      <t>フン</t>
    </rPh>
    <phoneticPr fontId="5"/>
  </si>
  <si>
    <t>－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</si>
  <si>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</si>
  <si>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</si>
  <si>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</si>
  <si>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</si>
  <si>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</si>
  <si>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</si>
  <si>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</si>
  <si>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※</t>
    <phoneticPr fontId="5"/>
  </si>
  <si>
    <t>第一試合のチームは、会場準備の協力をお願いします。</t>
    <rPh sb="0" eb="2">
      <t>ダイイチ</t>
    </rPh>
    <rPh sb="2" eb="4">
      <t>シアイ</t>
    </rPh>
    <rPh sb="10" eb="12">
      <t>カイジョウ</t>
    </rPh>
    <rPh sb="12" eb="14">
      <t>ジュンビ</t>
    </rPh>
    <rPh sb="15" eb="17">
      <t>キョウリョク</t>
    </rPh>
    <rPh sb="18" eb="20">
      <t>オネガ</t>
    </rPh>
    <phoneticPr fontId="5"/>
  </si>
  <si>
    <t>最終試合のチームは、後片付けの協力をお願いします。</t>
    <rPh sb="0" eb="2">
      <t>サイシュウ</t>
    </rPh>
    <rPh sb="2" eb="4">
      <t>シアイ</t>
    </rPh>
    <rPh sb="10" eb="13">
      <t>アトカタヅ</t>
    </rPh>
    <rPh sb="15" eb="17">
      <t>キョウリョク</t>
    </rPh>
    <rPh sb="18" eb="20">
      <t>オネガ</t>
    </rPh>
    <phoneticPr fontId="5"/>
  </si>
  <si>
    <t>会場提供チーム</t>
    <rPh sb="0" eb="2">
      <t>カイジョウ</t>
    </rPh>
    <rPh sb="2" eb="4">
      <t>テイキョウ</t>
    </rPh>
    <phoneticPr fontId="5"/>
  </si>
  <si>
    <t>試合時間は４・５・６年生は２０－５－２０、３年生は１５－５－１５です。</t>
    <rPh sb="0" eb="2">
      <t>シアイ</t>
    </rPh>
    <rPh sb="2" eb="4">
      <t>ジカン</t>
    </rPh>
    <rPh sb="10" eb="12">
      <t>ネンセイ</t>
    </rPh>
    <rPh sb="22" eb="24">
      <t>ネンセイ</t>
    </rPh>
    <phoneticPr fontId="5"/>
  </si>
  <si>
    <t>駐車については、指定の駐車場へ！路上駐車は禁止！</t>
    <rPh sb="0" eb="2">
      <t>チュウシャ</t>
    </rPh>
    <rPh sb="8" eb="10">
      <t>シテイ</t>
    </rPh>
    <rPh sb="11" eb="14">
      <t>チュウシャジョウ</t>
    </rPh>
    <rPh sb="16" eb="18">
      <t>ロジョウ</t>
    </rPh>
    <rPh sb="18" eb="20">
      <t>チュウシャ</t>
    </rPh>
    <rPh sb="21" eb="23">
      <t>キンシ</t>
    </rPh>
    <phoneticPr fontId="5"/>
  </si>
  <si>
    <t>15分
ﾊｰﾌ</t>
    <rPh sb="2" eb="3">
      <t>フン</t>
    </rPh>
    <phoneticPr fontId="5"/>
  </si>
  <si>
    <t>南Ａ
3年</t>
    <rPh sb="0" eb="1">
      <t>ナントウ</t>
    </rPh>
    <phoneticPr fontId="5"/>
  </si>
  <si>
    <t>大塩</t>
    <rPh sb="0" eb="2">
      <t>オオシオ</t>
    </rPh>
    <phoneticPr fontId="5"/>
  </si>
  <si>
    <t>広畑</t>
    <rPh sb="0" eb="2">
      <t>ヒロハタ</t>
    </rPh>
    <phoneticPr fontId="5"/>
  </si>
  <si>
    <t>場所：大塩スポーツ広場</t>
    <rPh sb="0" eb="2">
      <t>バショ</t>
    </rPh>
    <rPh sb="3" eb="5">
      <t>オオシオ</t>
    </rPh>
    <rPh sb="9" eb="11">
      <t>ヒロバ</t>
    </rPh>
    <phoneticPr fontId="5"/>
  </si>
  <si>
    <t>令和6年　12月　21日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5"/>
  </si>
  <si>
    <t>令和6年　11月　9日</t>
    <rPh sb="0" eb="1">
      <t>レイ</t>
    </rPh>
    <rPh sb="1" eb="2">
      <t>ワ</t>
    </rPh>
    <rPh sb="3" eb="4">
      <t>ネン</t>
    </rPh>
    <rPh sb="7" eb="8">
      <t>ガツ</t>
    </rPh>
    <rPh sb="10" eb="11">
      <t>ニチ</t>
    </rPh>
    <phoneticPr fontId="5"/>
  </si>
  <si>
    <t xml:space="preserve"> (　土　)</t>
    <rPh sb="3" eb="4">
      <t>ド</t>
    </rPh>
    <phoneticPr fontId="5"/>
  </si>
  <si>
    <t>令和6年　11月　23日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5"/>
  </si>
  <si>
    <t>南Ａ
5年</t>
    <rPh sb="0" eb="1">
      <t>ナントウ</t>
    </rPh>
    <phoneticPr fontId="5"/>
  </si>
  <si>
    <t>6年
Ａ</t>
    <rPh sb="1" eb="2">
      <t>ネン</t>
    </rPh>
    <phoneticPr fontId="5"/>
  </si>
  <si>
    <t>大津茂</t>
    <rPh sb="0" eb="3">
      <t>オオツモ</t>
    </rPh>
    <phoneticPr fontId="1"/>
  </si>
  <si>
    <t>津田A</t>
    <rPh sb="0" eb="2">
      <t>ツダ</t>
    </rPh>
    <phoneticPr fontId="1"/>
  </si>
  <si>
    <t>令和6年　11月　10日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5"/>
  </si>
  <si>
    <t>南Ａ
4年</t>
    <rPh sb="0" eb="1">
      <t>ナントウ</t>
    </rPh>
    <phoneticPr fontId="5"/>
  </si>
  <si>
    <t>相互</t>
    <rPh sb="0" eb="2">
      <t>ソウゴ</t>
    </rPh>
    <phoneticPr fontId="1"/>
  </si>
  <si>
    <t>⑨</t>
    <phoneticPr fontId="5"/>
  </si>
  <si>
    <t>令和6年　11月　17日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5"/>
  </si>
  <si>
    <t>令和6年　12月　1日</t>
    <rPh sb="0" eb="1">
      <t>レイ</t>
    </rPh>
    <rPh sb="1" eb="2">
      <t>ワ</t>
    </rPh>
    <rPh sb="3" eb="4">
      <t>ネン</t>
    </rPh>
    <rPh sb="7" eb="8">
      <t>ガツ</t>
    </rPh>
    <rPh sb="10" eb="11">
      <t>ニチ</t>
    </rPh>
    <phoneticPr fontId="5"/>
  </si>
  <si>
    <t>令和6年　12月　7日</t>
    <rPh sb="0" eb="1">
      <t>レイ</t>
    </rPh>
    <rPh sb="1" eb="2">
      <t>ワ</t>
    </rPh>
    <rPh sb="3" eb="4">
      <t>ネン</t>
    </rPh>
    <rPh sb="7" eb="8">
      <t>ガツ</t>
    </rPh>
    <rPh sb="10" eb="11">
      <t>ニチ</t>
    </rPh>
    <phoneticPr fontId="5"/>
  </si>
  <si>
    <t>令和6年　12月　8日</t>
    <rPh sb="0" eb="1">
      <t>レイ</t>
    </rPh>
    <rPh sb="1" eb="2">
      <t>ワ</t>
    </rPh>
    <rPh sb="3" eb="4">
      <t>ネン</t>
    </rPh>
    <rPh sb="7" eb="8">
      <t>ガツ</t>
    </rPh>
    <rPh sb="10" eb="11">
      <t>ニチ</t>
    </rPh>
    <phoneticPr fontId="5"/>
  </si>
  <si>
    <t>TM
5年</t>
    <phoneticPr fontId="5"/>
  </si>
  <si>
    <t>TM
5年</t>
    <phoneticPr fontId="1"/>
  </si>
  <si>
    <t>TM
4年</t>
    <phoneticPr fontId="5"/>
  </si>
  <si>
    <t>白浜A</t>
    <rPh sb="0" eb="2">
      <t>シラハマ</t>
    </rPh>
    <phoneticPr fontId="5"/>
  </si>
  <si>
    <t>網干
U11</t>
    <rPh sb="0" eb="2">
      <t>アボシ</t>
    </rPh>
    <phoneticPr fontId="1"/>
  </si>
  <si>
    <t>網干
U10</t>
    <rPh sb="0" eb="2">
      <t>アボシ</t>
    </rPh>
    <phoneticPr fontId="1"/>
  </si>
  <si>
    <t>大塩
U10</t>
    <rPh sb="0" eb="2">
      <t>オオシオ</t>
    </rPh>
    <phoneticPr fontId="1"/>
  </si>
  <si>
    <t>大塩
U11</t>
    <rPh sb="0" eb="2">
      <t>オオシオ</t>
    </rPh>
    <phoneticPr fontId="1"/>
  </si>
  <si>
    <t>白浜A
U11</t>
    <rPh sb="0" eb="2">
      <t>シラハマ</t>
    </rPh>
    <phoneticPr fontId="1"/>
  </si>
  <si>
    <t>白浜
U10</t>
    <rPh sb="0" eb="2">
      <t>シラハマ</t>
    </rPh>
    <phoneticPr fontId="1"/>
  </si>
  <si>
    <t>広畑
U11</t>
    <rPh sb="0" eb="2">
      <t>ヒロハタ</t>
    </rPh>
    <phoneticPr fontId="1"/>
  </si>
  <si>
    <t>津田
U10</t>
    <rPh sb="0" eb="2">
      <t>ツダ</t>
    </rPh>
    <phoneticPr fontId="1"/>
  </si>
  <si>
    <t>広畑
U10</t>
    <rPh sb="0" eb="2">
      <t>ヒロハタ</t>
    </rPh>
    <phoneticPr fontId="1"/>
  </si>
  <si>
    <t>津田
U11</t>
    <rPh sb="0" eb="2">
      <t>ツダ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</si>
</sst>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</cellStyleXfs>
  <cellXfs count="194">
    <xf numFmtId="0" fontId="0" fillId="0" borderId="0" xfId="0">
      <alignment vertical="center"/>
    </xf>
    <xf numFmtId="0" fontId="0" fillId="6" borderId="15" xfId="0" applyFill="1" applyBorder="1">
      <alignment vertical="center"/>
    </xf>
    <xf numFmtId="0" fontId="0" fillId="2" borderId="15" xfId="0" applyFill="1" applyBorder="1">
      <alignment vertical="center"/>
    </xf>
    <xf numFmtId="0" fontId="0" fillId="3" borderId="15" xfId="0" applyFill="1" applyBorder="1">
      <alignment vertical="center"/>
    </xf>
    <xf numFmtId="0" fontId="0" fillId="4" borderId="15" xfId="0" applyFill="1" applyBorder="1">
      <alignment vertical="center"/>
    </xf>
    <xf numFmtId="0" fontId="6" fillId="5" borderId="12" xfId="0" applyFont="1" applyFill="1" applyBorder="1" applyAlignment="1">
      <alignment horizontal="center" vertical="center" shrinkToFit="1"/>
    </xf>
    <xf numFmtId="0" fontId="6" fillId="5" borderId="13" xfId="0" applyFont="1" applyFill="1" applyBorder="1" applyAlignment="1">
      <alignment horizontal="center" vertical="center" shrinkToFit="1"/>
    </xf>
    <xf numFmtId="0" fontId="6" fillId="5" borderId="1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7" borderId="6" xfId="0" applyFill="1" applyBorder="1" applyAlignment="1">
      <alignment horizontal="center" vertical="center" shrinkToFit="1"/>
    </xf>
    <xf numFmtId="0" fontId="0" fillId="7" borderId="16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7" borderId="17" xfId="0" applyFill="1" applyBorder="1" applyAlignment="1">
      <alignment horizontal="center" vertical="center" shrinkToFit="1"/>
    </xf>
    <xf numFmtId="0" fontId="6" fillId="7" borderId="5" xfId="0" applyFont="1" applyFill="1" applyBorder="1" applyAlignment="1">
      <alignment horizontal="center" vertical="center" shrinkToFit="1"/>
    </xf>
    <xf numFmtId="0" fontId="6" fillId="7" borderId="16" xfId="0" applyFont="1" applyFill="1" applyBorder="1" applyAlignment="1">
      <alignment horizontal="center" vertical="center" shrinkToFit="1"/>
    </xf>
    <xf numFmtId="0" fontId="6" fillId="7" borderId="3" xfId="0" applyFont="1" applyFill="1" applyBorder="1" applyAlignment="1">
      <alignment horizontal="center" vertical="center" shrinkToFit="1"/>
    </xf>
    <xf numFmtId="0" fontId="11" fillId="0" borderId="0" xfId="2">
      <alignment vertical="center"/>
    </xf>
    <xf numFmtId="0" fontId="11" fillId="0" borderId="0" xfId="2" applyAlignment="1">
      <alignment horizontal="right" vertical="center"/>
    </xf>
    <xf numFmtId="0" fontId="11" fillId="0" borderId="0" xfId="2" applyAlignment="1">
      <alignment horizontal="center" vertical="center"/>
    </xf>
    <xf numFmtId="0" fontId="11" fillId="0" borderId="19" xfId="2" applyBorder="1" applyAlignment="1">
      <alignment horizontal="center" vertical="center" shrinkToFit="1"/>
    </xf>
    <xf numFmtId="0" fontId="15" fillId="0" borderId="20" xfId="2" applyFont="1" applyBorder="1" applyAlignment="1">
      <alignment horizontal="center" vertical="center" shrinkToFit="1"/>
    </xf>
    <xf numFmtId="0" fontId="11" fillId="0" borderId="22" xfId="2" applyBorder="1" applyAlignment="1">
      <alignment horizontal="center" vertical="center" shrinkToFit="1"/>
    </xf>
    <xf numFmtId="0" fontId="11" fillId="0" borderId="23" xfId="2" applyBorder="1" applyAlignment="1">
      <alignment horizontal="center" vertical="center" shrinkToFit="1"/>
    </xf>
    <xf numFmtId="0" fontId="11" fillId="0" borderId="24" xfId="2" applyBorder="1" applyAlignment="1">
      <alignment horizontal="center" vertical="center" shrinkToFit="1"/>
    </xf>
    <xf numFmtId="0" fontId="15" fillId="0" borderId="23" xfId="2" applyFont="1" applyBorder="1" applyAlignment="1">
      <alignment horizontal="center" vertical="center" shrinkToFit="1"/>
    </xf>
    <xf numFmtId="0" fontId="16" fillId="0" borderId="25" xfId="2" applyFont="1" applyBorder="1" applyAlignment="1">
      <alignment horizontal="center" vertical="center" shrinkToFit="1"/>
    </xf>
    <xf numFmtId="56" fontId="17" fillId="0" borderId="15" xfId="2" quotePrefix="1" applyNumberFormat="1" applyFont="1" applyBorder="1" applyAlignment="1">
      <alignment horizontal="center" vertical="center" wrapText="1" shrinkToFit="1"/>
    </xf>
    <xf numFmtId="0" fontId="16" fillId="0" borderId="26" xfId="2" applyFont="1" applyBorder="1" applyAlignment="1">
      <alignment horizontal="center" vertical="center" shrinkToFit="1"/>
    </xf>
    <xf numFmtId="0" fontId="16" fillId="0" borderId="5" xfId="2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shrinkToFit="1"/>
    </xf>
    <xf numFmtId="0" fontId="16" fillId="0" borderId="15" xfId="2" applyFont="1" applyBorder="1" applyAlignment="1">
      <alignment horizontal="center" vertical="center" shrinkToFit="1"/>
    </xf>
    <xf numFmtId="0" fontId="17" fillId="0" borderId="29" xfId="2" applyFont="1" applyBorder="1" applyAlignment="1">
      <alignment horizontal="center" vertical="center" wrapText="1" shrinkToFit="1"/>
    </xf>
    <xf numFmtId="20" fontId="16" fillId="0" borderId="30" xfId="2" applyNumberFormat="1" applyFont="1" applyBorder="1" applyAlignment="1">
      <alignment horizontal="center" vertical="center" shrinkToFit="1"/>
    </xf>
    <xf numFmtId="56" fontId="16" fillId="0" borderId="15" xfId="2" quotePrefix="1" applyNumberFormat="1" applyFont="1" applyBorder="1" applyAlignment="1">
      <alignment horizontal="center" vertical="center" shrinkToFit="1"/>
    </xf>
    <xf numFmtId="0" fontId="16" fillId="0" borderId="27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29" xfId="2" applyFont="1" applyBorder="1" applyAlignment="1">
      <alignment horizontal="center" vertical="center" shrinkToFit="1"/>
    </xf>
    <xf numFmtId="0" fontId="16" fillId="0" borderId="31" xfId="2" applyFont="1" applyBorder="1" applyAlignment="1">
      <alignment horizontal="center" vertical="center" shrinkToFit="1"/>
    </xf>
    <xf numFmtId="56" fontId="17" fillId="0" borderId="15" xfId="2" quotePrefix="1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shrinkToFit="1"/>
    </xf>
    <xf numFmtId="0" fontId="18" fillId="0" borderId="0" xfId="2" applyFont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16" fillId="0" borderId="32" xfId="2" applyFont="1" applyBorder="1" applyAlignment="1">
      <alignment horizontal="center" vertical="center" shrinkToFit="1"/>
    </xf>
    <xf numFmtId="0" fontId="18" fillId="0" borderId="33" xfId="2" applyFont="1" applyBorder="1" applyAlignment="1">
      <alignment horizontal="center" vertical="center" shrinkToFit="1"/>
    </xf>
    <xf numFmtId="0" fontId="16" fillId="0" borderId="30" xfId="2" applyFont="1" applyBorder="1" applyAlignment="1">
      <alignment horizontal="center" vertical="center" shrinkToFit="1"/>
    </xf>
    <xf numFmtId="0" fontId="16" fillId="0" borderId="34" xfId="2" applyFont="1" applyBorder="1" applyAlignment="1">
      <alignment horizontal="center" vertical="center" shrinkToFit="1"/>
    </xf>
    <xf numFmtId="20" fontId="16" fillId="0" borderId="6" xfId="2" applyNumberFormat="1" applyFont="1" applyBorder="1" applyAlignment="1">
      <alignment horizontal="center" vertical="center" shrinkToFit="1"/>
    </xf>
    <xf numFmtId="0" fontId="16" fillId="0" borderId="35" xfId="2" applyFont="1" applyBorder="1" applyAlignment="1">
      <alignment horizontal="center" vertical="center" shrinkToFit="1"/>
    </xf>
    <xf numFmtId="56" fontId="16" fillId="0" borderId="36" xfId="2" quotePrefix="1" applyNumberFormat="1" applyFont="1" applyBorder="1" applyAlignment="1">
      <alignment horizontal="center" vertical="center" shrinkToFit="1"/>
    </xf>
    <xf numFmtId="0" fontId="16" fillId="0" borderId="37" xfId="2" applyFont="1" applyBorder="1" applyAlignment="1">
      <alignment horizontal="center" vertical="center" shrinkToFit="1"/>
    </xf>
    <xf numFmtId="0" fontId="18" fillId="0" borderId="38" xfId="2" applyFont="1" applyBorder="1" applyAlignment="1">
      <alignment horizontal="center" vertical="center" shrinkToFit="1"/>
    </xf>
    <xf numFmtId="0" fontId="16" fillId="0" borderId="38" xfId="2" applyFont="1" applyBorder="1" applyAlignment="1">
      <alignment horizontal="center" vertical="center" shrinkToFit="1"/>
    </xf>
    <xf numFmtId="0" fontId="16" fillId="0" borderId="39" xfId="2" applyFont="1" applyBorder="1" applyAlignment="1">
      <alignment horizontal="center" vertical="center" shrinkToFit="1"/>
    </xf>
    <xf numFmtId="0" fontId="16" fillId="0" borderId="36" xfId="2" applyFont="1" applyBorder="1" applyAlignment="1">
      <alignment horizontal="center" vertical="center" shrinkToFit="1"/>
    </xf>
    <xf numFmtId="0" fontId="16" fillId="0" borderId="40" xfId="2" applyFont="1" applyBorder="1" applyAlignment="1">
      <alignment horizontal="center" vertical="center" shrinkToFit="1"/>
    </xf>
    <xf numFmtId="20" fontId="16" fillId="0" borderId="35" xfId="2" applyNumberFormat="1" applyFont="1" applyBorder="1" applyAlignment="1">
      <alignment horizontal="center" vertical="center" shrinkToFit="1"/>
    </xf>
    <xf numFmtId="20" fontId="11" fillId="0" borderId="0" xfId="2" applyNumberFormat="1" applyAlignment="1">
      <alignment horizontal="center" vertical="center"/>
    </xf>
    <xf numFmtId="0" fontId="11" fillId="0" borderId="0" xfId="2" applyAlignment="1">
      <alignment horizontal="left" vertical="center"/>
    </xf>
    <xf numFmtId="0" fontId="14" fillId="0" borderId="0" xfId="2" applyFont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23" fillId="0" borderId="27" xfId="2" applyFont="1" applyBorder="1" applyAlignment="1">
      <alignment horizontal="center" vertical="center" shrinkToFit="1"/>
    </xf>
    <xf numFmtId="0" fontId="23" fillId="0" borderId="0" xfId="2" applyFont="1" applyAlignment="1">
      <alignment horizontal="center" vertical="center" shrinkToFit="1"/>
    </xf>
    <xf numFmtId="0" fontId="23" fillId="0" borderId="33" xfId="2" applyFont="1" applyBorder="1" applyAlignment="1">
      <alignment horizontal="center" vertical="center" shrinkToFit="1"/>
    </xf>
    <xf numFmtId="56" fontId="17" fillId="0" borderId="36" xfId="2" quotePrefix="1" applyNumberFormat="1" applyFont="1" applyBorder="1" applyAlignment="1">
      <alignment horizontal="center" vertical="center" wrapText="1" shrinkToFit="1"/>
    </xf>
    <xf numFmtId="0" fontId="17" fillId="0" borderId="40" xfId="2" applyFont="1" applyBorder="1" applyAlignment="1">
      <alignment horizontal="center" vertical="center" wrapText="1" shrinkToFit="1"/>
    </xf>
    <xf numFmtId="0" fontId="16" fillId="7" borderId="25" xfId="2" applyFont="1" applyFill="1" applyBorder="1" applyAlignment="1">
      <alignment horizontal="center" vertical="center" shrinkToFit="1"/>
    </xf>
    <xf numFmtId="56" fontId="17" fillId="7" borderId="15" xfId="2" quotePrefix="1" applyNumberFormat="1" applyFont="1" applyFill="1" applyBorder="1" applyAlignment="1">
      <alignment horizontal="center" vertical="center" wrapText="1" shrinkToFit="1"/>
    </xf>
    <xf numFmtId="0" fontId="16" fillId="7" borderId="26" xfId="2" applyFont="1" applyFill="1" applyBorder="1" applyAlignment="1">
      <alignment horizontal="center" vertical="center" shrinkToFit="1"/>
    </xf>
    <xf numFmtId="0" fontId="23" fillId="7" borderId="27" xfId="2" applyFont="1" applyFill="1" applyBorder="1" applyAlignment="1">
      <alignment horizontal="center" vertical="center" shrinkToFit="1"/>
    </xf>
    <xf numFmtId="0" fontId="16" fillId="7" borderId="5" xfId="2" applyFont="1" applyFill="1" applyBorder="1" applyAlignment="1">
      <alignment horizontal="center" vertical="center" shrinkToFit="1"/>
    </xf>
    <xf numFmtId="0" fontId="16" fillId="7" borderId="28" xfId="2" applyFont="1" applyFill="1" applyBorder="1" applyAlignment="1">
      <alignment horizontal="center" vertical="center" shrinkToFit="1"/>
    </xf>
    <xf numFmtId="0" fontId="16" fillId="7" borderId="15" xfId="2" applyFont="1" applyFill="1" applyBorder="1" applyAlignment="1">
      <alignment horizontal="center" vertical="center" shrinkToFit="1"/>
    </xf>
    <xf numFmtId="0" fontId="17" fillId="7" borderId="29" xfId="2" applyFont="1" applyFill="1" applyBorder="1" applyAlignment="1">
      <alignment horizontal="center" vertical="center" wrapText="1" shrinkToFit="1"/>
    </xf>
    <xf numFmtId="20" fontId="16" fillId="7" borderId="30" xfId="2" applyNumberFormat="1" applyFont="1" applyFill="1" applyBorder="1" applyAlignment="1">
      <alignment horizontal="center" vertical="center" shrinkToFit="1"/>
    </xf>
    <xf numFmtId="0" fontId="16" fillId="7" borderId="31" xfId="2" applyFont="1" applyFill="1" applyBorder="1" applyAlignment="1">
      <alignment horizontal="center" vertical="center" shrinkToFit="1"/>
    </xf>
    <xf numFmtId="0" fontId="16" fillId="7" borderId="32" xfId="2" applyFont="1" applyFill="1" applyBorder="1" applyAlignment="1">
      <alignment horizontal="center" vertical="center" shrinkToFit="1"/>
    </xf>
    <xf numFmtId="0" fontId="23" fillId="7" borderId="33" xfId="2" applyFont="1" applyFill="1" applyBorder="1" applyAlignment="1">
      <alignment horizontal="center" vertical="center" shrinkToFit="1"/>
    </xf>
    <xf numFmtId="0" fontId="16" fillId="7" borderId="30" xfId="2" applyFont="1" applyFill="1" applyBorder="1" applyAlignment="1">
      <alignment horizontal="center" vertical="center" shrinkToFit="1"/>
    </xf>
    <xf numFmtId="0" fontId="18" fillId="7" borderId="33" xfId="2" applyFont="1" applyFill="1" applyBorder="1" applyAlignment="1">
      <alignment horizontal="center" vertical="center" shrinkToFit="1"/>
    </xf>
    <xf numFmtId="0" fontId="23" fillId="7" borderId="0" xfId="2" applyFont="1" applyFill="1" applyAlignment="1">
      <alignment horizontal="center" vertical="center" shrinkToFit="1"/>
    </xf>
    <xf numFmtId="0" fontId="16" fillId="7" borderId="2" xfId="2" applyFont="1" applyFill="1" applyBorder="1" applyAlignment="1">
      <alignment horizontal="center" vertical="center" shrinkToFit="1"/>
    </xf>
    <xf numFmtId="0" fontId="16" fillId="7" borderId="34" xfId="2" applyFont="1" applyFill="1" applyBorder="1" applyAlignment="1">
      <alignment horizontal="center" vertical="center" shrinkToFit="1"/>
    </xf>
    <xf numFmtId="0" fontId="16" fillId="7" borderId="8" xfId="2" applyFont="1" applyFill="1" applyBorder="1" applyAlignment="1">
      <alignment horizontal="center" vertical="center" shrinkToFit="1"/>
    </xf>
    <xf numFmtId="20" fontId="16" fillId="7" borderId="6" xfId="2" applyNumberFormat="1" applyFont="1" applyFill="1" applyBorder="1" applyAlignment="1">
      <alignment horizontal="center" vertical="center" shrinkToFit="1"/>
    </xf>
    <xf numFmtId="0" fontId="16" fillId="0" borderId="26" xfId="2" applyFont="1" applyBorder="1" applyAlignment="1">
      <alignment horizontal="center" vertical="center" wrapText="1" shrinkToFit="1"/>
    </xf>
    <xf numFmtId="0" fontId="16" fillId="0" borderId="28" xfId="2" applyFont="1" applyBorder="1" applyAlignment="1">
      <alignment horizontal="center" vertical="center" wrapText="1" shrinkToFit="1"/>
    </xf>
    <xf numFmtId="0" fontId="16" fillId="7" borderId="2" xfId="2" applyFont="1" applyFill="1" applyBorder="1" applyAlignment="1">
      <alignment horizontal="center" vertical="center" wrapText="1" shrinkToFit="1"/>
    </xf>
    <xf numFmtId="0" fontId="16" fillId="7" borderId="1" xfId="2" applyFont="1" applyFill="1" applyBorder="1" applyAlignment="1">
      <alignment horizontal="center" vertical="center" wrapText="1" shrinkToFit="1"/>
    </xf>
    <xf numFmtId="0" fontId="16" fillId="0" borderId="32" xfId="2" applyFont="1" applyBorder="1" applyAlignment="1">
      <alignment horizontal="center" vertical="center" wrapText="1" shrinkToFit="1"/>
    </xf>
    <xf numFmtId="0" fontId="16" fillId="7" borderId="30" xfId="2" applyFont="1" applyFill="1" applyBorder="1" applyAlignment="1">
      <alignment horizontal="center" vertical="center" wrapText="1" shrinkToFit="1"/>
    </xf>
    <xf numFmtId="0" fontId="16" fillId="0" borderId="30" xfId="2" applyFont="1" applyBorder="1" applyAlignment="1">
      <alignment horizontal="center" vertical="center" wrapText="1" shrinkToFit="1"/>
    </xf>
    <xf numFmtId="0" fontId="16" fillId="0" borderId="39" xfId="2" applyFont="1" applyBorder="1" applyAlignment="1">
      <alignment horizontal="center" vertical="center" wrapText="1" shrinkToFit="1"/>
    </xf>
    <xf numFmtId="0" fontId="16" fillId="0" borderId="37" xfId="2" applyFont="1" applyBorder="1" applyAlignment="1">
      <alignment horizontal="center" vertical="center" wrapText="1" shrinkToFit="1"/>
    </xf>
    <xf numFmtId="0" fontId="16" fillId="7" borderId="32" xfId="2" applyFont="1" applyFill="1" applyBorder="1" applyAlignment="1">
      <alignment horizontal="center" vertical="center" wrapText="1" shrinkToFit="1"/>
    </xf>
    <xf numFmtId="0" fontId="0" fillId="7" borderId="0" xfId="0" applyFill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0" fontId="6" fillId="5" borderId="45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0" fontId="6" fillId="7" borderId="0" xfId="0" applyFont="1" applyFill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 shrinkToFit="1"/>
    </xf>
    <xf numFmtId="0" fontId="6" fillId="5" borderId="46" xfId="0" applyFont="1" applyFill="1" applyBorder="1" applyAlignment="1">
      <alignment horizontal="center" vertical="center" shrinkToFit="1"/>
    </xf>
    <xf numFmtId="0" fontId="0" fillId="7" borderId="41" xfId="0" applyFill="1" applyBorder="1" applyAlignment="1">
      <alignment horizontal="center" vertical="center" shrinkToFit="1"/>
    </xf>
    <xf numFmtId="0" fontId="0" fillId="7" borderId="7" xfId="0" applyFill="1" applyBorder="1" applyAlignment="1">
      <alignment horizontal="center" vertical="center" shrinkToFit="1"/>
    </xf>
    <xf numFmtId="0" fontId="0" fillId="7" borderId="15" xfId="0" applyFill="1" applyBorder="1" applyAlignment="1">
      <alignment horizontal="center" vertical="center" shrinkToFit="1"/>
    </xf>
    <xf numFmtId="0" fontId="0" fillId="7" borderId="16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7" borderId="17" xfId="0" applyFill="1" applyBorder="1" applyAlignment="1">
      <alignment horizontal="center" vertical="center" shrinkToFit="1"/>
    </xf>
    <xf numFmtId="0" fontId="7" fillId="7" borderId="16" xfId="0" applyFont="1" applyFill="1" applyBorder="1" applyAlignment="1">
      <alignment horizontal="center" vertical="center" shrinkToFit="1"/>
    </xf>
    <xf numFmtId="0" fontId="7" fillId="7" borderId="3" xfId="0" applyFont="1" applyFill="1" applyBorder="1" applyAlignment="1">
      <alignment horizontal="center" vertical="center" shrinkToFit="1"/>
    </xf>
    <xf numFmtId="0" fontId="7" fillId="7" borderId="17" xfId="0" applyFont="1" applyFill="1" applyBorder="1" applyAlignment="1">
      <alignment horizontal="center" vertical="center" shrinkToFit="1"/>
    </xf>
    <xf numFmtId="0" fontId="0" fillId="6" borderId="29" xfId="0" applyFill="1" applyBorder="1" applyAlignment="1">
      <alignment horizontal="center" vertical="center" shrinkToFit="1"/>
    </xf>
    <xf numFmtId="0" fontId="0" fillId="6" borderId="40" xfId="0" applyFill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0" fillId="7" borderId="45" xfId="0" applyFill="1" applyBorder="1" applyAlignment="1">
      <alignment horizontal="center" vertical="center" shrinkToFit="1"/>
    </xf>
    <xf numFmtId="0" fontId="0" fillId="7" borderId="18" xfId="0" applyFill="1" applyBorder="1" applyAlignment="1">
      <alignment horizontal="center" vertical="center" shrinkToFit="1"/>
    </xf>
    <xf numFmtId="0" fontId="0" fillId="7" borderId="46" xfId="0" applyFill="1" applyBorder="1" applyAlignment="1">
      <alignment horizontal="center" vertical="center" shrinkToFit="1"/>
    </xf>
    <xf numFmtId="0" fontId="0" fillId="7" borderId="8" xfId="0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0" fillId="7" borderId="10" xfId="0" applyFill="1" applyBorder="1" applyAlignment="1">
      <alignment horizontal="center" vertical="center" shrinkToFit="1"/>
    </xf>
    <xf numFmtId="0" fontId="0" fillId="7" borderId="11" xfId="0" applyFill="1" applyBorder="1" applyAlignment="1">
      <alignment horizontal="center" vertical="center" shrinkToFit="1"/>
    </xf>
    <xf numFmtId="0" fontId="0" fillId="3" borderId="34" xfId="0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7" fillId="7" borderId="10" xfId="0" applyFont="1" applyFill="1" applyBorder="1" applyAlignment="1">
      <alignment horizontal="center" vertical="center" shrinkToFit="1"/>
    </xf>
    <xf numFmtId="0" fontId="10" fillId="7" borderId="10" xfId="0" applyFont="1" applyFill="1" applyBorder="1" applyAlignment="1">
      <alignment horizontal="center" vertical="center" shrinkToFit="1"/>
    </xf>
    <xf numFmtId="0" fontId="0" fillId="6" borderId="43" xfId="0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wrapText="1" shrinkToFit="1"/>
    </xf>
    <xf numFmtId="0" fontId="9" fillId="3" borderId="25" xfId="0" applyFont="1" applyFill="1" applyBorder="1" applyAlignment="1">
      <alignment horizontal="center" vertical="center" wrapText="1" shrinkToFit="1"/>
    </xf>
    <xf numFmtId="0" fontId="3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7" borderId="23" xfId="0" applyFill="1" applyBorder="1" applyAlignment="1">
      <alignment horizontal="center" vertical="center" shrinkToFit="1"/>
    </xf>
    <xf numFmtId="0" fontId="0" fillId="7" borderId="22" xfId="0" applyFill="1" applyBorder="1" applyAlignment="1">
      <alignment horizontal="center" vertical="center" shrinkToFit="1"/>
    </xf>
    <xf numFmtId="0" fontId="0" fillId="7" borderId="20" xfId="0" applyFill="1" applyBorder="1" applyAlignment="1">
      <alignment horizontal="center" vertical="center" shrinkToFit="1"/>
    </xf>
    <xf numFmtId="0" fontId="6" fillId="7" borderId="10" xfId="0" applyFont="1" applyFill="1" applyBorder="1" applyAlignment="1">
      <alignment horizontal="center" vertical="center" shrinkToFit="1"/>
    </xf>
    <xf numFmtId="0" fontId="6" fillId="7" borderId="18" xfId="0" applyFont="1" applyFill="1" applyBorder="1" applyAlignment="1">
      <alignment horizontal="center" vertical="center" shrinkToFit="1"/>
    </xf>
    <xf numFmtId="0" fontId="6" fillId="7" borderId="16" xfId="0" applyFont="1" applyFill="1" applyBorder="1" applyAlignment="1">
      <alignment horizontal="center" vertical="center" shrinkToFit="1"/>
    </xf>
    <xf numFmtId="0" fontId="6" fillId="7" borderId="3" xfId="0" applyFont="1" applyFill="1" applyBorder="1" applyAlignment="1">
      <alignment horizontal="center" vertical="center" shrinkToFit="1"/>
    </xf>
    <xf numFmtId="0" fontId="6" fillId="7" borderId="17" xfId="0" applyFont="1" applyFill="1" applyBorder="1" applyAlignment="1">
      <alignment horizontal="center" vertical="center" shrinkToFit="1"/>
    </xf>
    <xf numFmtId="0" fontId="12" fillId="0" borderId="0" xfId="2" applyFont="1" applyAlignment="1">
      <alignment horizontal="left" vertical="center"/>
    </xf>
    <xf numFmtId="0" fontId="11" fillId="0" borderId="0" xfId="2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56" fontId="13" fillId="0" borderId="0" xfId="2" applyNumberFormat="1" applyFont="1" applyAlignment="1">
      <alignment horizontal="center"/>
    </xf>
    <xf numFmtId="0" fontId="13" fillId="0" borderId="0" xfId="2" applyFont="1" applyAlignment="1">
      <alignment horizontal="center"/>
    </xf>
    <xf numFmtId="176" fontId="11" fillId="0" borderId="0" xfId="2" applyNumberFormat="1" applyAlignment="1">
      <alignment horizontal="right" vertical="center"/>
    </xf>
    <xf numFmtId="0" fontId="11" fillId="0" borderId="0" xfId="2">
      <alignment vertical="center"/>
    </xf>
    <xf numFmtId="0" fontId="22" fillId="0" borderId="4" xfId="2" applyFont="1" applyBorder="1" applyAlignment="1">
      <alignment horizontal="center" vertical="center" shrinkToFit="1"/>
    </xf>
    <xf numFmtId="0" fontId="20" fillId="0" borderId="5" xfId="3" applyBorder="1" applyAlignment="1">
      <alignment horizontal="center" vertical="center" shrinkToFit="1"/>
    </xf>
    <xf numFmtId="0" fontId="20" fillId="0" borderId="6" xfId="3" applyBorder="1" applyAlignment="1">
      <alignment horizontal="center" vertical="center" shrinkToFit="1"/>
    </xf>
    <xf numFmtId="0" fontId="20" fillId="0" borderId="16" xfId="3" applyBorder="1" applyAlignment="1">
      <alignment horizontal="center" vertical="center" shrinkToFit="1"/>
    </xf>
    <xf numFmtId="0" fontId="20" fillId="0" borderId="3" xfId="3" applyBorder="1" applyAlignment="1">
      <alignment horizontal="center" vertical="center" shrinkToFit="1"/>
    </xf>
    <xf numFmtId="0" fontId="20" fillId="0" borderId="17" xfId="3" applyBorder="1" applyAlignment="1">
      <alignment horizontal="center" vertical="center" shrinkToFit="1"/>
    </xf>
    <xf numFmtId="0" fontId="11" fillId="0" borderId="0" xfId="2" applyAlignment="1">
      <alignment horizontal="left" vertical="center"/>
    </xf>
    <xf numFmtId="0" fontId="14" fillId="0" borderId="18" xfId="2" applyFont="1" applyBorder="1" applyAlignment="1">
      <alignment horizontal="center" vertical="center"/>
    </xf>
    <xf numFmtId="0" fontId="11" fillId="0" borderId="20" xfId="2" applyBorder="1" applyAlignment="1">
      <alignment horizontal="center" vertical="center" shrinkToFit="1"/>
    </xf>
    <xf numFmtId="0" fontId="11" fillId="0" borderId="21" xfId="2" applyBorder="1" applyAlignment="1">
      <alignment horizontal="center" vertical="center" shrinkToFit="1"/>
    </xf>
    <xf numFmtId="0" fontId="11" fillId="0" borderId="22" xfId="2" applyBorder="1" applyAlignment="1">
      <alignment horizontal="center" vertical="center" shrinkToFit="1"/>
    </xf>
    <xf numFmtId="0" fontId="19" fillId="0" borderId="32" xfId="2" applyFont="1" applyBorder="1" applyAlignment="1">
      <alignment horizontal="center" vertical="center" shrinkToFit="1"/>
    </xf>
    <xf numFmtId="0" fontId="21" fillId="0" borderId="33" xfId="3" applyFont="1" applyBorder="1" applyAlignment="1">
      <alignment horizontal="center" vertical="center" shrinkToFit="1"/>
    </xf>
    <xf numFmtId="0" fontId="21" fillId="0" borderId="30" xfId="3" applyFont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 3" xfId="2" xr:uid="{A17C3D87-BA6F-4E84-B138-5E4D8247C904}"/>
    <cellStyle name="標準 4" xfId="3" xr:uid="{3B9CC405-35F5-4BCF-8097-3F143BEF5E89}"/>
  </cellStyles>
  <dxfs count="0"/>
  <tableStyles count="0" defaultTableStyle="TableStyleMedium2" defaultPivotStyle="PivotStyleLight16"/>
  <colors>
    <mruColors>
      <color rgb="FFCCFFCC"/>
      <color rgb="FFFFFF99"/>
      <color rgb="FFCCFFFF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B4F6-CF92-430A-A24E-35B65AA46211}">
  <dimension ref="A1:AJ20"/>
  <sheetViews>
    <sheetView view="pageBreakPreview" zoomScaleNormal="110" zoomScaleSheetLayoutView="100" workbookViewId="0">
      <selection activeCell="A4" sqref="A4"/>
    </sheetView>
  </sheetViews>
  <sheetFormatPr defaultRowHeight="13.2" x14ac:dyDescent="0.2"/>
  <cols>
    <col min="1" max="1" width="7.6640625" customWidth="1"/>
    <col min="2" max="25" width="3.6640625" customWidth="1"/>
    <col min="26" max="29" width="4.6640625" customWidth="1"/>
    <col min="30" max="30" width="5.77734375" customWidth="1"/>
    <col min="31" max="33" width="4.6640625" customWidth="1"/>
  </cols>
  <sheetData>
    <row r="1" spans="1:36" ht="21" customHeight="1" x14ac:dyDescent="0.2">
      <c r="A1" s="161" t="s">
        <v>13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</row>
    <row r="2" spans="1:36" ht="12" customHeight="1" x14ac:dyDescent="0.2"/>
    <row r="3" spans="1:36" ht="21" customHeight="1" thickBot="1" x14ac:dyDescent="0.25">
      <c r="A3" s="162" t="s">
        <v>21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</row>
    <row r="4" spans="1:36" ht="21" customHeight="1" thickBot="1" x14ac:dyDescent="0.25">
      <c r="A4" s="111"/>
      <c r="B4" s="163" t="str">
        <f>A5</f>
        <v>白浜A</v>
      </c>
      <c r="C4" s="163"/>
      <c r="D4" s="163"/>
      <c r="E4" s="163" t="str">
        <f>A7</f>
        <v>津田</v>
      </c>
      <c r="F4" s="163"/>
      <c r="G4" s="163"/>
      <c r="H4" s="163" t="str">
        <f>A9</f>
        <v>広畑</v>
      </c>
      <c r="I4" s="163"/>
      <c r="J4" s="163"/>
      <c r="K4" s="163" t="str">
        <f>A11</f>
        <v>大塩</v>
      </c>
      <c r="L4" s="163"/>
      <c r="M4" s="163"/>
      <c r="N4" s="163" t="str">
        <f>A13</f>
        <v>AC</v>
      </c>
      <c r="O4" s="163"/>
      <c r="P4" s="163"/>
      <c r="Q4" s="163" t="str">
        <f>A15</f>
        <v>網干</v>
      </c>
      <c r="R4" s="163"/>
      <c r="S4" s="164"/>
      <c r="T4" s="165">
        <f>A17</f>
        <v>0</v>
      </c>
      <c r="U4" s="165"/>
      <c r="V4" s="165"/>
      <c r="W4" s="166">
        <f>A19</f>
        <v>0</v>
      </c>
      <c r="X4" s="165"/>
      <c r="Y4" s="165"/>
      <c r="Z4" s="112" t="s">
        <v>0</v>
      </c>
      <c r="AA4" s="112" t="s">
        <v>1</v>
      </c>
      <c r="AB4" s="112" t="s">
        <v>2</v>
      </c>
      <c r="AC4" s="112" t="s">
        <v>3</v>
      </c>
      <c r="AD4" s="112" t="s">
        <v>4</v>
      </c>
      <c r="AE4" s="112" t="s">
        <v>5</v>
      </c>
      <c r="AF4" s="112" t="s">
        <v>6</v>
      </c>
      <c r="AG4" s="113" t="s">
        <v>7</v>
      </c>
    </row>
    <row r="5" spans="1:36" ht="18" customHeight="1" thickTop="1" x14ac:dyDescent="0.2">
      <c r="A5" s="159" t="s">
        <v>17</v>
      </c>
      <c r="B5" s="5"/>
      <c r="C5" s="6"/>
      <c r="D5" s="7"/>
      <c r="E5" s="114">
        <v>10</v>
      </c>
      <c r="F5" s="115" t="str">
        <f>IF(COUNT(E5,G5)=0,"",IF(E5&gt;G5,"○",IF(E5=G5,"△","●")))</f>
        <v>○</v>
      </c>
      <c r="G5" s="114">
        <v>0</v>
      </c>
      <c r="H5" s="8"/>
      <c r="I5" s="115" t="str">
        <f>IF(COUNT(H5,J5)=0,"",IF(H5&gt;J5,"○",IF(H5=J5,"△","●")))</f>
        <v/>
      </c>
      <c r="J5" s="9"/>
      <c r="K5" s="114"/>
      <c r="L5" s="115" t="str">
        <f>IF(COUNT(K5,M5)=0,"",IF(K5&gt;M5,"○",IF(K5=M5,"△","●")))</f>
        <v/>
      </c>
      <c r="M5" s="114"/>
      <c r="N5" s="8">
        <v>0</v>
      </c>
      <c r="O5" s="115" t="str">
        <f>IF(COUNT(N5,P5)=0,"",IF(N5&gt;P5,"○",IF(N5=P5,"△","●")))</f>
        <v>●</v>
      </c>
      <c r="P5" s="9">
        <v>1</v>
      </c>
      <c r="Q5" s="114"/>
      <c r="R5" s="115" t="str">
        <f>IF(COUNT(Q5,S5)=0,"",IF(Q5&gt;S5,"○",IF(Q5=S5,"△","●")))</f>
        <v/>
      </c>
      <c r="S5" s="114"/>
      <c r="T5" s="21"/>
      <c r="U5" s="110" t="str">
        <f>IF(COUNT(T5,V5)=0,"",IF(T5&gt;V5,"○",IF(T5=V5,"△","●")))</f>
        <v/>
      </c>
      <c r="V5" s="22"/>
      <c r="W5" s="110"/>
      <c r="X5" s="110" t="str">
        <f>IF(COUNT(W5,Y5)=0,"",IF(W5&gt;Y5,"○",IF(W5=Y5,"△","●")))</f>
        <v/>
      </c>
      <c r="Y5" s="110"/>
      <c r="Z5" s="148">
        <f>AA5*3+AB5*1</f>
        <v>3</v>
      </c>
      <c r="AA5" s="148">
        <f>COUNTIF(B5:Y6,"○")</f>
        <v>1</v>
      </c>
      <c r="AB5" s="148">
        <f>COUNTIF(B5:Y6,"△")</f>
        <v>0</v>
      </c>
      <c r="AC5" s="148">
        <f>COUNTIF(B5:Y6,"●")</f>
        <v>1</v>
      </c>
      <c r="AD5" s="146">
        <f>SUM(B5,E5,H5,K5,N5,Q5,T5,W5)</f>
        <v>10</v>
      </c>
      <c r="AE5" s="146">
        <f>SUM(D5,G5,J5,M5,P5,S5,V5,Y5)</f>
        <v>1</v>
      </c>
      <c r="AF5" s="148">
        <f>AD5-AE5</f>
        <v>9</v>
      </c>
      <c r="AG5" s="158"/>
      <c r="AI5" t="s">
        <v>11</v>
      </c>
    </row>
    <row r="6" spans="1:36" ht="18" customHeight="1" x14ac:dyDescent="0.2">
      <c r="A6" s="160"/>
      <c r="B6" s="10"/>
      <c r="C6" s="116"/>
      <c r="D6" s="11"/>
      <c r="E6" s="154" t="s">
        <v>24</v>
      </c>
      <c r="F6" s="152"/>
      <c r="G6" s="152"/>
      <c r="H6" s="154" t="s">
        <v>29</v>
      </c>
      <c r="I6" s="152"/>
      <c r="J6" s="155"/>
      <c r="K6" s="152" t="s">
        <v>29</v>
      </c>
      <c r="L6" s="152"/>
      <c r="M6" s="152"/>
      <c r="N6" s="154" t="s">
        <v>25</v>
      </c>
      <c r="O6" s="152"/>
      <c r="P6" s="155"/>
      <c r="Q6" s="152" t="s">
        <v>28</v>
      </c>
      <c r="R6" s="152"/>
      <c r="S6" s="152"/>
      <c r="T6" s="141"/>
      <c r="U6" s="142"/>
      <c r="V6" s="143"/>
      <c r="W6" s="142"/>
      <c r="X6" s="142"/>
      <c r="Y6" s="142"/>
      <c r="Z6" s="146"/>
      <c r="AA6" s="146"/>
      <c r="AB6" s="146"/>
      <c r="AC6" s="146"/>
      <c r="AD6" s="146"/>
      <c r="AE6" s="146"/>
      <c r="AF6" s="146"/>
      <c r="AG6" s="132"/>
    </row>
    <row r="7" spans="1:36" ht="18" customHeight="1" x14ac:dyDescent="0.2">
      <c r="A7" s="144" t="s">
        <v>18</v>
      </c>
      <c r="B7" s="12">
        <f>IF(G5="","",G5)</f>
        <v>0</v>
      </c>
      <c r="C7" s="13" t="str">
        <f>IF(COUNT(B7,D7)=0,"",IF(B7&gt;D7,"○",IF(B7=D7,"△","●")))</f>
        <v>●</v>
      </c>
      <c r="D7" s="14">
        <f>IF(E5="","",E5)</f>
        <v>10</v>
      </c>
      <c r="E7" s="15"/>
      <c r="F7" s="16"/>
      <c r="G7" s="17"/>
      <c r="H7" s="18"/>
      <c r="I7" s="13" t="str">
        <f>IF(COUNT(H7,J7)=0,"",IF(H7&gt;J7,"○",IF(H7=J7,"△","●")))</f>
        <v/>
      </c>
      <c r="J7" s="19"/>
      <c r="K7" s="20"/>
      <c r="L7" s="13" t="str">
        <f>IF(COUNT(K7,M7)=0,"",IF(K7&gt;M7,"○",IF(K7=M7,"△","●")))</f>
        <v/>
      </c>
      <c r="M7" s="20"/>
      <c r="N7" s="18">
        <v>0</v>
      </c>
      <c r="O7" s="13" t="str">
        <f>IF(COUNT(N7,P7)=0,"",IF(N7&gt;P7,"○",IF(N7=P7,"△","●")))</f>
        <v>●</v>
      </c>
      <c r="P7" s="19">
        <v>14</v>
      </c>
      <c r="Q7" s="20"/>
      <c r="R7" s="13" t="str">
        <f>IF(COUNT(Q7,S7)=0,"",IF(Q7&gt;S7,"○",IF(Q7=S7,"△","●")))</f>
        <v/>
      </c>
      <c r="S7" s="20"/>
      <c r="T7" s="23"/>
      <c r="U7" s="24" t="str">
        <f>IF(COUNT(T7,V7)=0,"",IF(T7&gt;V7,"○",IF(T7=V7,"△","●")))</f>
        <v/>
      </c>
      <c r="V7" s="25"/>
      <c r="W7" s="24"/>
      <c r="X7" s="24" t="str">
        <f>IF(COUNT(W7,Y7)=0,"",IF(W7&gt;Y7,"○",IF(W7=Y7,"△","●")))</f>
        <v/>
      </c>
      <c r="Y7" s="24"/>
      <c r="Z7" s="146">
        <f>AA7*3+AB7*1</f>
        <v>0</v>
      </c>
      <c r="AA7" s="148">
        <f t="shared" ref="AA7" si="0">COUNTIF(B7:Y8,"○")</f>
        <v>0</v>
      </c>
      <c r="AB7" s="148">
        <f t="shared" ref="AB7" si="1">COUNTIF(B7:Y8,"△")</f>
        <v>0</v>
      </c>
      <c r="AC7" s="148">
        <f t="shared" ref="AC7" si="2">COUNTIF(B7:Y8,"●")</f>
        <v>2</v>
      </c>
      <c r="AD7" s="146">
        <f t="shared" ref="AD7" si="3">SUM(B7,E7,H7,K7,N7,Q7,T7,W7)</f>
        <v>0</v>
      </c>
      <c r="AE7" s="146">
        <f t="shared" ref="AE7" si="4">SUM(D7,G7,J7,M7,P7,S7,V7,Y7)</f>
        <v>24</v>
      </c>
      <c r="AF7" s="148">
        <f t="shared" ref="AF7" si="5">AD7-AE7</f>
        <v>-24</v>
      </c>
      <c r="AG7" s="132"/>
      <c r="AI7" s="3"/>
      <c r="AJ7" t="s">
        <v>8</v>
      </c>
    </row>
    <row r="8" spans="1:36" ht="18" customHeight="1" x14ac:dyDescent="0.2">
      <c r="A8" s="153"/>
      <c r="B8" s="149" t="str">
        <f>IF(E6="","",E6)</f>
        <v>11/3 白浜小</v>
      </c>
      <c r="C8" s="150"/>
      <c r="D8" s="151"/>
      <c r="E8" s="10"/>
      <c r="F8" s="116"/>
      <c r="G8" s="11"/>
      <c r="H8" s="154" t="s">
        <v>28</v>
      </c>
      <c r="I8" s="152"/>
      <c r="J8" s="155"/>
      <c r="K8" s="152" t="s">
        <v>29</v>
      </c>
      <c r="L8" s="152"/>
      <c r="M8" s="152"/>
      <c r="N8" s="154" t="s">
        <v>24</v>
      </c>
      <c r="O8" s="152"/>
      <c r="P8" s="155"/>
      <c r="Q8" s="152" t="s">
        <v>28</v>
      </c>
      <c r="R8" s="152"/>
      <c r="S8" s="152"/>
      <c r="T8" s="126"/>
      <c r="U8" s="127"/>
      <c r="V8" s="128"/>
      <c r="W8" s="142"/>
      <c r="X8" s="142"/>
      <c r="Y8" s="142"/>
      <c r="Z8" s="146"/>
      <c r="AA8" s="146"/>
      <c r="AB8" s="146"/>
      <c r="AC8" s="146"/>
      <c r="AD8" s="146"/>
      <c r="AE8" s="146"/>
      <c r="AF8" s="146"/>
      <c r="AG8" s="132"/>
    </row>
    <row r="9" spans="1:36" ht="18" customHeight="1" x14ac:dyDescent="0.2">
      <c r="A9" s="144" t="s">
        <v>19</v>
      </c>
      <c r="B9" s="12" t="str">
        <f>IF(J5="","",J5)</f>
        <v/>
      </c>
      <c r="C9" s="13" t="str">
        <f>IF(COUNT(B9,D9)=0,"",IF(B9&gt;D9,"○",IF(B9=D9,"△","●")))</f>
        <v/>
      </c>
      <c r="D9" s="14" t="str">
        <f>IF(H5="","",H5)</f>
        <v/>
      </c>
      <c r="E9" s="12" t="str">
        <f>IF(J7="","",J7)</f>
        <v/>
      </c>
      <c r="F9" s="13" t="str">
        <f>IF(COUNT(E9,G9)=0,"",IF(E9&gt;G9,"○",IF(E9=G9,"△","●")))</f>
        <v/>
      </c>
      <c r="G9" s="14" t="str">
        <f>IF(H7="","",H7)</f>
        <v/>
      </c>
      <c r="H9" s="15"/>
      <c r="I9" s="16"/>
      <c r="J9" s="17"/>
      <c r="K9" s="20"/>
      <c r="L9" s="13" t="str">
        <f>IF(COUNT(K9,M9)=0,"",IF(K9&gt;M9,"○",IF(K9=M9,"△","●")))</f>
        <v/>
      </c>
      <c r="M9" s="20"/>
      <c r="N9" s="18"/>
      <c r="O9" s="13" t="str">
        <f>IF(COUNT(N9,P9)=0,"",IF(N9&gt;P9,"○",IF(N9=P9,"△","●")))</f>
        <v/>
      </c>
      <c r="P9" s="19"/>
      <c r="Q9" s="20"/>
      <c r="R9" s="13" t="str">
        <f>IF(COUNT(Q9,S9)=0,"",IF(Q9&gt;S9,"○",IF(Q9=S9,"△","●")))</f>
        <v/>
      </c>
      <c r="S9" s="20"/>
      <c r="T9" s="23"/>
      <c r="U9" s="24" t="str">
        <f>IF(COUNT(T9,V9)=0,"",IF(T9&gt;V9,"○",IF(T9=V9,"△","●")))</f>
        <v/>
      </c>
      <c r="V9" s="25"/>
      <c r="W9" s="24"/>
      <c r="X9" s="24" t="str">
        <f>IF(COUNT(W9,Y9)=0,"",IF(W9&gt;Y9,"○",IF(W9=Y9,"△","●")))</f>
        <v/>
      </c>
      <c r="Y9" s="24"/>
      <c r="Z9" s="146">
        <f>AA9*3+AB9*1</f>
        <v>0</v>
      </c>
      <c r="AA9" s="148">
        <f t="shared" ref="AA9" si="6">COUNTIF(B9:Y10,"○")</f>
        <v>0</v>
      </c>
      <c r="AB9" s="148">
        <f t="shared" ref="AB9" si="7">COUNTIF(B9:Y10,"△")</f>
        <v>0</v>
      </c>
      <c r="AC9" s="148">
        <f t="shared" ref="AC9" si="8">COUNTIF(B9:Y10,"●")</f>
        <v>0</v>
      </c>
      <c r="AD9" s="146">
        <f t="shared" ref="AD9" si="9">SUM(B9,E9,H9,K9,N9,Q9,T9,W9)</f>
        <v>0</v>
      </c>
      <c r="AE9" s="146">
        <f t="shared" ref="AE9" si="10">SUM(D9,G9,J9,M9,P9,S9,V9,Y9)</f>
        <v>0</v>
      </c>
      <c r="AF9" s="148">
        <f t="shared" ref="AF9" si="11">AD9-AE9</f>
        <v>0</v>
      </c>
      <c r="AG9" s="132"/>
      <c r="AI9" s="2"/>
      <c r="AJ9" t="s">
        <v>9</v>
      </c>
    </row>
    <row r="10" spans="1:36" ht="18" customHeight="1" x14ac:dyDescent="0.2">
      <c r="A10" s="153"/>
      <c r="B10" s="149" t="str">
        <f>IF(H6="","",H6)</f>
        <v>12/8 大塩S広</v>
      </c>
      <c r="C10" s="150"/>
      <c r="D10" s="151"/>
      <c r="E10" s="149" t="str">
        <f>IF(H8="","",H8)</f>
        <v>11/17 大塩S広</v>
      </c>
      <c r="F10" s="150"/>
      <c r="G10" s="151"/>
      <c r="H10" s="10"/>
      <c r="I10" s="116"/>
      <c r="J10" s="11"/>
      <c r="K10" s="152" t="s">
        <v>28</v>
      </c>
      <c r="L10" s="152"/>
      <c r="M10" s="152"/>
      <c r="N10" s="154" t="s">
        <v>26</v>
      </c>
      <c r="O10" s="152"/>
      <c r="P10" s="155"/>
      <c r="Q10" s="152" t="s">
        <v>26</v>
      </c>
      <c r="R10" s="152"/>
      <c r="S10" s="152"/>
      <c r="T10" s="126"/>
      <c r="U10" s="127"/>
      <c r="V10" s="128"/>
      <c r="W10" s="156"/>
      <c r="X10" s="157"/>
      <c r="Y10" s="157"/>
      <c r="Z10" s="146"/>
      <c r="AA10" s="146"/>
      <c r="AB10" s="146"/>
      <c r="AC10" s="146"/>
      <c r="AD10" s="146"/>
      <c r="AE10" s="146"/>
      <c r="AF10" s="146"/>
      <c r="AG10" s="132"/>
    </row>
    <row r="11" spans="1:36" ht="18" customHeight="1" x14ac:dyDescent="0.2">
      <c r="A11" s="144" t="s">
        <v>15</v>
      </c>
      <c r="B11" s="12" t="str">
        <f>IF(M5="","",M5)</f>
        <v/>
      </c>
      <c r="C11" s="13" t="str">
        <f>IF(COUNT(B11,D11)=0,"",IF(B11&gt;D11,"○",IF(B11=D11,"△","●")))</f>
        <v/>
      </c>
      <c r="D11" s="14" t="str">
        <f>IF(K5="","",K5)</f>
        <v/>
      </c>
      <c r="E11" s="12" t="str">
        <f>IF(M7="","",M7)</f>
        <v/>
      </c>
      <c r="F11" s="13" t="str">
        <f>IF(COUNT(E11,G11)=0,"",IF(E11&gt;G11,"○",IF(E11=G11,"△","●")))</f>
        <v/>
      </c>
      <c r="G11" s="14" t="str">
        <f>IF(K7="","",K7)</f>
        <v/>
      </c>
      <c r="H11" s="12" t="str">
        <f>IF(M9="","",M9)</f>
        <v/>
      </c>
      <c r="I11" s="13" t="str">
        <f>IF(COUNT(H11,J11)=0,"",IF(H11&gt;J11,"○",IF(H11=J11,"△","●")))</f>
        <v/>
      </c>
      <c r="J11" s="14" t="str">
        <f>IF(K9="","",K9)</f>
        <v/>
      </c>
      <c r="K11" s="15"/>
      <c r="L11" s="16"/>
      <c r="M11" s="17"/>
      <c r="N11" s="18"/>
      <c r="O11" s="13" t="str">
        <f>IF(COUNT(N11,P11)=0,"",IF(N11&gt;P11,"○",IF(N11=P11,"△","●")))</f>
        <v/>
      </c>
      <c r="P11" s="19"/>
      <c r="Q11" s="20"/>
      <c r="R11" s="13" t="str">
        <f>IF(COUNT(Q11,S11)=0,"",IF(Q11&gt;S11,"○",IF(Q11=S11,"△","●")))</f>
        <v/>
      </c>
      <c r="S11" s="20"/>
      <c r="T11" s="23"/>
      <c r="U11" s="24" t="str">
        <f>IF(COUNT(T11,V11)=0,"",IF(T11&gt;V11,"○",IF(T11=V11,"△","●")))</f>
        <v/>
      </c>
      <c r="V11" s="25"/>
      <c r="W11" s="24"/>
      <c r="X11" s="24" t="str">
        <f>IF(COUNT(W11,Y11)=0,"",IF(W11&gt;Y11,"○",IF(W11=Y11,"△","●")))</f>
        <v/>
      </c>
      <c r="Y11" s="24"/>
      <c r="Z11" s="146">
        <f>AA11*3+AB11*1</f>
        <v>0</v>
      </c>
      <c r="AA11" s="148">
        <f t="shared" ref="AA11" si="12">COUNTIF(B11:Y12,"○")</f>
        <v>0</v>
      </c>
      <c r="AB11" s="148">
        <f t="shared" ref="AB11" si="13">COUNTIF(B11:Y12,"△")</f>
        <v>0</v>
      </c>
      <c r="AC11" s="148">
        <f t="shared" ref="AC11" si="14">COUNTIF(B11:Y12,"●")</f>
        <v>0</v>
      </c>
      <c r="AD11" s="146">
        <f t="shared" ref="AD11" si="15">SUM(B11,E11,H11,K11,N11,Q11,T11,W11)</f>
        <v>0</v>
      </c>
      <c r="AE11" s="146">
        <f t="shared" ref="AE11" si="16">SUM(D11,G11,J11,M11,P11,S11,V11,Y11)</f>
        <v>0</v>
      </c>
      <c r="AF11" s="148">
        <f t="shared" ref="AF11" si="17">AD11-AE11</f>
        <v>0</v>
      </c>
      <c r="AG11" s="132"/>
      <c r="AI11" s="4"/>
      <c r="AJ11" t="s">
        <v>10</v>
      </c>
    </row>
    <row r="12" spans="1:36" ht="18" customHeight="1" x14ac:dyDescent="0.2">
      <c r="A12" s="153"/>
      <c r="B12" s="149" t="str">
        <f>IF(K6="","",K6)</f>
        <v>12/8 大塩S広</v>
      </c>
      <c r="C12" s="150"/>
      <c r="D12" s="151"/>
      <c r="E12" s="149" t="str">
        <f>IF(K8="","",K8)</f>
        <v>12/8 大塩S広</v>
      </c>
      <c r="F12" s="150"/>
      <c r="G12" s="151"/>
      <c r="H12" s="149" t="str">
        <f>IF(K10="","",K10)</f>
        <v>11/17 大塩S広</v>
      </c>
      <c r="I12" s="150"/>
      <c r="J12" s="151"/>
      <c r="K12" s="10"/>
      <c r="L12" s="116"/>
      <c r="M12" s="11"/>
      <c r="N12" s="154" t="s">
        <v>26</v>
      </c>
      <c r="O12" s="152"/>
      <c r="P12" s="155"/>
      <c r="Q12" s="152" t="s">
        <v>26</v>
      </c>
      <c r="R12" s="152"/>
      <c r="S12" s="152"/>
      <c r="T12" s="141"/>
      <c r="U12" s="142"/>
      <c r="V12" s="143"/>
      <c r="W12" s="142"/>
      <c r="X12" s="142"/>
      <c r="Y12" s="142"/>
      <c r="Z12" s="146"/>
      <c r="AA12" s="146"/>
      <c r="AB12" s="146"/>
      <c r="AC12" s="146"/>
      <c r="AD12" s="146"/>
      <c r="AE12" s="146"/>
      <c r="AF12" s="146"/>
      <c r="AG12" s="132"/>
    </row>
    <row r="13" spans="1:36" ht="18" customHeight="1" x14ac:dyDescent="0.2">
      <c r="A13" s="144" t="s">
        <v>16</v>
      </c>
      <c r="B13" s="12">
        <f>IF(P5="","",P5)</f>
        <v>1</v>
      </c>
      <c r="C13" s="13" t="str">
        <f>IF(COUNT(B13,D13)=0,"",IF(B13&gt;D13,"○",IF(B13=D13,"△","●")))</f>
        <v>○</v>
      </c>
      <c r="D13" s="14">
        <f>IF(N5="","",N5)</f>
        <v>0</v>
      </c>
      <c r="E13" s="12">
        <f>IF(P7="","",P7)</f>
        <v>14</v>
      </c>
      <c r="F13" s="13" t="str">
        <f>IF(COUNT(E13,G13)=0,"",IF(E13&gt;G13,"○",IF(E13=G13,"△","●")))</f>
        <v>○</v>
      </c>
      <c r="G13" s="14">
        <f>IF(N7="","",N7)</f>
        <v>0</v>
      </c>
      <c r="H13" s="12" t="str">
        <f>IF(P9="","",P9)</f>
        <v/>
      </c>
      <c r="I13" s="13" t="str">
        <f>IF(COUNT(H13,J13)=0,"",IF(H13&gt;J13,"○",IF(H13=J13,"△","●")))</f>
        <v/>
      </c>
      <c r="J13" s="14" t="str">
        <f>IF(N9="","",N9)</f>
        <v/>
      </c>
      <c r="K13" s="12" t="str">
        <f>IF(P11="","",P11)</f>
        <v/>
      </c>
      <c r="L13" s="13" t="str">
        <f>IF(COUNT(K13,M13)=0,"",IF(K13&gt;M13,"○",IF(K13=M13,"△","●")))</f>
        <v/>
      </c>
      <c r="M13" s="14" t="str">
        <f>IF(N11="","",N11)</f>
        <v/>
      </c>
      <c r="N13" s="15"/>
      <c r="O13" s="16"/>
      <c r="P13" s="17"/>
      <c r="Q13" s="20"/>
      <c r="R13" s="13" t="str">
        <f>IF(COUNT(Q13,S13)=0,"",IF(Q13&gt;S13,"○",IF(Q13=S13,"△","●")))</f>
        <v/>
      </c>
      <c r="S13" s="20"/>
      <c r="T13" s="23"/>
      <c r="U13" s="24" t="str">
        <f>IF(COUNT(T13,V13)=0,"",IF(T13&gt;V13,"○",IF(T13=V13,"△","●")))</f>
        <v/>
      </c>
      <c r="V13" s="25"/>
      <c r="W13" s="24"/>
      <c r="X13" s="24" t="str">
        <f>IF(COUNT(W13,Y13)=0,"",IF(W13&gt;Y13,"○",IF(W13=Y13,"△","●")))</f>
        <v/>
      </c>
      <c r="Y13" s="24"/>
      <c r="Z13" s="146">
        <f>AA13*3+AB13*1</f>
        <v>6</v>
      </c>
      <c r="AA13" s="148">
        <f t="shared" ref="AA13" si="18">COUNTIF(B13:Y14,"○")</f>
        <v>2</v>
      </c>
      <c r="AB13" s="148">
        <f t="shared" ref="AB13" si="19">COUNTIF(B13:Y14,"△")</f>
        <v>0</v>
      </c>
      <c r="AC13" s="148">
        <f t="shared" ref="AC13" si="20">COUNTIF(B13:Y14,"●")</f>
        <v>0</v>
      </c>
      <c r="AD13" s="146">
        <f t="shared" ref="AD13" si="21">SUM(B13,E13,H13,K13,N13,Q13,T13,W13)</f>
        <v>15</v>
      </c>
      <c r="AE13" s="146">
        <f t="shared" ref="AE13" si="22">SUM(D13,G13,J13,M13,P13,S13,V13,Y13)</f>
        <v>0</v>
      </c>
      <c r="AF13" s="148">
        <f t="shared" ref="AF13" si="23">AD13-AE13</f>
        <v>15</v>
      </c>
      <c r="AG13" s="132"/>
      <c r="AI13" s="1"/>
      <c r="AJ13" t="s">
        <v>7</v>
      </c>
    </row>
    <row r="14" spans="1:36" ht="18" customHeight="1" x14ac:dyDescent="0.2">
      <c r="A14" s="153"/>
      <c r="B14" s="149" t="str">
        <f>IF(N6="","",N6)</f>
        <v>11/3 白浜小</v>
      </c>
      <c r="C14" s="150"/>
      <c r="D14" s="151"/>
      <c r="E14" s="149" t="str">
        <f>IF(N8="","",N8)</f>
        <v>11/3 白浜小</v>
      </c>
      <c r="F14" s="150"/>
      <c r="G14" s="151"/>
      <c r="H14" s="149" t="str">
        <f>IF(N10="","",N10)</f>
        <v>11/9 大塩S広</v>
      </c>
      <c r="I14" s="150"/>
      <c r="J14" s="151"/>
      <c r="K14" s="149" t="str">
        <f>IF(N12="","",N12)</f>
        <v>11/9 大塩S広</v>
      </c>
      <c r="L14" s="150"/>
      <c r="M14" s="151"/>
      <c r="N14" s="10"/>
      <c r="O14" s="116"/>
      <c r="P14" s="11"/>
      <c r="Q14" s="152" t="s">
        <v>27</v>
      </c>
      <c r="R14" s="152"/>
      <c r="S14" s="152"/>
      <c r="T14" s="141"/>
      <c r="U14" s="142"/>
      <c r="V14" s="143"/>
      <c r="W14" s="142"/>
      <c r="X14" s="142"/>
      <c r="Y14" s="142"/>
      <c r="Z14" s="146"/>
      <c r="AA14" s="146"/>
      <c r="AB14" s="146"/>
      <c r="AC14" s="146"/>
      <c r="AD14" s="146"/>
      <c r="AE14" s="146"/>
      <c r="AF14" s="146"/>
      <c r="AG14" s="132"/>
    </row>
    <row r="15" spans="1:36" ht="18" customHeight="1" x14ac:dyDescent="0.2">
      <c r="A15" s="144" t="s">
        <v>20</v>
      </c>
      <c r="B15" s="12" t="str">
        <f>IF(S5="","",S5)</f>
        <v/>
      </c>
      <c r="C15" s="13" t="str">
        <f>IF(COUNT(B15,D15)=0,"",IF(B15&gt;D15,"○",IF(B15=D15,"△","●")))</f>
        <v/>
      </c>
      <c r="D15" s="14" t="str">
        <f>IF(Q5="","",Q5)</f>
        <v/>
      </c>
      <c r="E15" s="12" t="str">
        <f>IF(S7="","",S7)</f>
        <v/>
      </c>
      <c r="F15" s="13" t="str">
        <f>IF(COUNT(E15,G15)=0,"",IF(E15&gt;G15,"○",IF(E15=G15,"△","●")))</f>
        <v/>
      </c>
      <c r="G15" s="14" t="str">
        <f>IF(Q7="","",Q7)</f>
        <v/>
      </c>
      <c r="H15" s="12" t="str">
        <f>IF(S9="","",S9)</f>
        <v/>
      </c>
      <c r="I15" s="13" t="str">
        <f>IF(COUNT(H15,J15)=0,"",IF(H15&gt;J15,"○",IF(H15=J15,"△","●")))</f>
        <v/>
      </c>
      <c r="J15" s="14" t="str">
        <f>IF(Q9="","",Q9)</f>
        <v/>
      </c>
      <c r="K15" s="12" t="str">
        <f>IF(S11="","",S11)</f>
        <v/>
      </c>
      <c r="L15" s="13" t="str">
        <f>IF(COUNT(K15,M15)=0,"",IF(K15&gt;M15,"○",IF(K15=M15,"△","●")))</f>
        <v/>
      </c>
      <c r="M15" s="14" t="str">
        <f>IF(Q11="","",Q11)</f>
        <v/>
      </c>
      <c r="N15" s="12" t="str">
        <f>IF(S13="","",S13)</f>
        <v/>
      </c>
      <c r="O15" s="13" t="str">
        <f>IF(COUNT(N15,P15)=0,"",IF(N15&gt;P15,"○",IF(N15=P15,"△","●")))</f>
        <v/>
      </c>
      <c r="P15" s="14" t="str">
        <f>IF(Q13="","",Q13)</f>
        <v/>
      </c>
      <c r="Q15" s="15"/>
      <c r="R15" s="16"/>
      <c r="S15" s="16"/>
      <c r="T15" s="23"/>
      <c r="U15" s="24" t="str">
        <f t="shared" ref="U15" si="24">IF(COUNT(T15,V15)=0,"",IF(T15&gt;V15,"○",IF(T15=V15,"△","●")))</f>
        <v/>
      </c>
      <c r="V15" s="25"/>
      <c r="W15" s="23"/>
      <c r="X15" s="24" t="str">
        <f t="shared" ref="X15" si="25">IF(COUNT(W15,Y15)=0,"",IF(W15&gt;Y15,"○",IF(W15=Y15,"△","●")))</f>
        <v/>
      </c>
      <c r="Y15" s="25"/>
      <c r="Z15" s="146">
        <f>AA15*3+AB15*1</f>
        <v>0</v>
      </c>
      <c r="AA15" s="148">
        <f t="shared" ref="AA15" si="26">COUNTIF(B15:Y16,"○")</f>
        <v>0</v>
      </c>
      <c r="AB15" s="148">
        <f t="shared" ref="AB15" si="27">COUNTIF(B15:Y16,"△")</f>
        <v>0</v>
      </c>
      <c r="AC15" s="148">
        <f t="shared" ref="AC15" si="28">COUNTIF(B15:Y16,"●")</f>
        <v>0</v>
      </c>
      <c r="AD15" s="146">
        <f t="shared" ref="AD15" si="29">SUM(B15,E15,H15,K15,N15,Q15,T15,W15)</f>
        <v>0</v>
      </c>
      <c r="AE15" s="146">
        <f t="shared" ref="AE15" si="30">SUM(D15,G15,J15,M15,P15,S15,V15,Y15)</f>
        <v>0</v>
      </c>
      <c r="AF15" s="148">
        <f t="shared" ref="AF15" si="31">AD15-AE15</f>
        <v>0</v>
      </c>
      <c r="AG15" s="132"/>
      <c r="AI15" t="s">
        <v>12</v>
      </c>
    </row>
    <row r="16" spans="1:36" ht="18" customHeight="1" thickBot="1" x14ac:dyDescent="0.25">
      <c r="A16" s="145"/>
      <c r="B16" s="134" t="str">
        <f>IF(Q6="","",Q6)</f>
        <v>11/17 大塩S広</v>
      </c>
      <c r="C16" s="135"/>
      <c r="D16" s="136"/>
      <c r="E16" s="134" t="str">
        <f>IF(Q8="","",Q8)</f>
        <v>11/17 大塩S広</v>
      </c>
      <c r="F16" s="135"/>
      <c r="G16" s="136"/>
      <c r="H16" s="134" t="str">
        <f>IF(Q10="","",Q10)</f>
        <v>11/9 大塩S広</v>
      </c>
      <c r="I16" s="135"/>
      <c r="J16" s="136"/>
      <c r="K16" s="134" t="str">
        <f>IF(Q12="","",Q12)</f>
        <v>11/9 大塩S広</v>
      </c>
      <c r="L16" s="135"/>
      <c r="M16" s="136"/>
      <c r="N16" s="134" t="str">
        <f>IF(Q14="","",Q14)</f>
        <v>11/10 大塩S広</v>
      </c>
      <c r="O16" s="135"/>
      <c r="P16" s="136"/>
      <c r="Q16" s="117"/>
      <c r="R16" s="118"/>
      <c r="S16" s="118"/>
      <c r="T16" s="137"/>
      <c r="U16" s="138"/>
      <c r="V16" s="139"/>
      <c r="W16" s="137"/>
      <c r="X16" s="138"/>
      <c r="Y16" s="139"/>
      <c r="Z16" s="147"/>
      <c r="AA16" s="147"/>
      <c r="AB16" s="147"/>
      <c r="AC16" s="147"/>
      <c r="AD16" s="147"/>
      <c r="AE16" s="147"/>
      <c r="AF16" s="147"/>
      <c r="AG16" s="133"/>
    </row>
    <row r="17" spans="1:35" ht="18" customHeight="1" x14ac:dyDescent="0.2">
      <c r="A17" s="123"/>
      <c r="B17" s="21" t="str">
        <f>IF(V5="","",V5)</f>
        <v/>
      </c>
      <c r="C17" s="110" t="str">
        <f>IF(COUNT(B17,D17)=0,"",IF(B17&gt;D17,"○",IF(B17=D17,"△","●")))</f>
        <v/>
      </c>
      <c r="D17" s="22" t="str">
        <f>IF(T5="","",T5)</f>
        <v/>
      </c>
      <c r="E17" s="21" t="str">
        <f>IF(V7="","",V7)</f>
        <v/>
      </c>
      <c r="F17" s="110" t="str">
        <f>IF(COUNT(E17,G17)=0,"",IF(E17&gt;G17,"○",IF(E17=G17,"△","●")))</f>
        <v/>
      </c>
      <c r="G17" s="22" t="str">
        <f>IF(T7="","",T7)</f>
        <v/>
      </c>
      <c r="H17" s="21" t="str">
        <f>IF(V9="","",V9)</f>
        <v/>
      </c>
      <c r="I17" s="110" t="str">
        <f>IF(COUNT(H17,J17)=0,"",IF(H17&gt;J17,"○",IF(H17=J17,"△","●")))</f>
        <v/>
      </c>
      <c r="J17" s="22" t="str">
        <f>IF(T9="","",T9)</f>
        <v/>
      </c>
      <c r="K17" s="21" t="str">
        <f>IF(V11="","",V11)</f>
        <v/>
      </c>
      <c r="L17" s="110" t="str">
        <f>IF(COUNT(K17,M17)=0,"",IF(K17&gt;M17,"○",IF(K17=M17,"△","●")))</f>
        <v/>
      </c>
      <c r="M17" s="22" t="str">
        <f>IF(T11="","",T11)</f>
        <v/>
      </c>
      <c r="N17" s="21" t="str">
        <f>IF(V13="","",V13)</f>
        <v/>
      </c>
      <c r="O17" s="110" t="str">
        <f>IF(COUNT(N17,P17)=0,"",IF(N17&gt;P17,"○",IF(N17=P17,"△","●")))</f>
        <v/>
      </c>
      <c r="P17" s="22" t="str">
        <f>IF(T13="","",T13)</f>
        <v/>
      </c>
      <c r="Q17" s="21" t="str">
        <f>IF(V15="","",V15)</f>
        <v/>
      </c>
      <c r="R17" s="110" t="str">
        <f>IF(COUNT(Q17,S17)=0,"",IF(Q17&gt;S17,"○",IF(Q17=S17,"△","●")))</f>
        <v/>
      </c>
      <c r="S17" s="22" t="str">
        <f>IF(T15="","",T15)</f>
        <v/>
      </c>
      <c r="T17" s="21"/>
      <c r="U17" s="110"/>
      <c r="V17" s="22"/>
      <c r="W17" s="21"/>
      <c r="X17" s="110" t="str">
        <f t="shared" ref="X17" si="32">IF(COUNT(W17,Y17)=0,"",IF(W17&gt;Y17,"○",IF(W17=Y17,"△","●")))</f>
        <v/>
      </c>
      <c r="Y17" s="22"/>
      <c r="Z17" s="124">
        <f>AA17*3+AB17*1</f>
        <v>0</v>
      </c>
      <c r="AA17" s="124">
        <f t="shared" ref="AA17" si="33">COUNTIF(B17:Y18,"○")</f>
        <v>0</v>
      </c>
      <c r="AB17" s="124">
        <f t="shared" ref="AB17" si="34">COUNTIF(B17:Y18,"△")</f>
        <v>0</v>
      </c>
      <c r="AC17" s="124">
        <f t="shared" ref="AC17" si="35">COUNTIF(B17:Y18,"●")</f>
        <v>0</v>
      </c>
      <c r="AD17" s="124">
        <f t="shared" ref="AD17" si="36">SUM(B17,E17,H17,K17,N17,Q17,T17,W17)</f>
        <v>0</v>
      </c>
      <c r="AE17" s="124">
        <f t="shared" ref="AE17" si="37">SUM(D17,G17,J17,M17,P17,S17,V17,Y17)</f>
        <v>0</v>
      </c>
      <c r="AF17" s="124">
        <f t="shared" ref="AF17" si="38">AD17-AE17</f>
        <v>0</v>
      </c>
      <c r="AG17" s="124"/>
      <c r="AI17" t="s">
        <v>12</v>
      </c>
    </row>
    <row r="18" spans="1:35" ht="18" customHeight="1" x14ac:dyDescent="0.2">
      <c r="A18" s="124"/>
      <c r="B18" s="126" t="str">
        <f>IF(T6="","",T6)</f>
        <v/>
      </c>
      <c r="C18" s="127"/>
      <c r="D18" s="128"/>
      <c r="E18" s="126" t="str">
        <f>IF(T8="","",T8)</f>
        <v/>
      </c>
      <c r="F18" s="127"/>
      <c r="G18" s="128"/>
      <c r="H18" s="126" t="str">
        <f>IF(T10="","",T10)</f>
        <v/>
      </c>
      <c r="I18" s="127"/>
      <c r="J18" s="128"/>
      <c r="K18" s="126" t="str">
        <f>IF(T12="","",T12)</f>
        <v/>
      </c>
      <c r="L18" s="127"/>
      <c r="M18" s="128"/>
      <c r="N18" s="126" t="str">
        <f>IF(T14="","",T14)</f>
        <v/>
      </c>
      <c r="O18" s="127"/>
      <c r="P18" s="128"/>
      <c r="Q18" s="126" t="str">
        <f>IF(T16="","",T16)</f>
        <v/>
      </c>
      <c r="R18" s="127"/>
      <c r="S18" s="128"/>
      <c r="T18" s="26"/>
      <c r="U18" s="27"/>
      <c r="V18" s="28"/>
      <c r="W18" s="141"/>
      <c r="X18" s="142"/>
      <c r="Y18" s="143"/>
      <c r="Z18" s="125"/>
      <c r="AA18" s="125"/>
      <c r="AB18" s="125"/>
      <c r="AC18" s="125"/>
      <c r="AD18" s="125"/>
      <c r="AE18" s="125"/>
      <c r="AF18" s="125"/>
      <c r="AG18" s="125"/>
    </row>
    <row r="19" spans="1:35" ht="18" customHeight="1" x14ac:dyDescent="0.2">
      <c r="A19" s="140"/>
      <c r="B19" s="23" t="str">
        <f>IF(Y5="","",Y5)</f>
        <v/>
      </c>
      <c r="C19" s="24" t="str">
        <f>IF(COUNT(B19,D19)=0,"",IF(B19&gt;D19,"○",IF(B19=D19,"△","●")))</f>
        <v/>
      </c>
      <c r="D19" s="25" t="str">
        <f>IF(W5="","",W5)</f>
        <v/>
      </c>
      <c r="E19" s="23" t="str">
        <f>IF(Y7="","",Y7)</f>
        <v/>
      </c>
      <c r="F19" s="24" t="str">
        <f>IF(COUNT(E19,G19)=0,"",IF(E19&gt;G19,"○",IF(E19=G19,"△","●")))</f>
        <v/>
      </c>
      <c r="G19" s="25" t="str">
        <f>IF(W7="","",W7)</f>
        <v/>
      </c>
      <c r="H19" s="23" t="str">
        <f>IF(Y9="","",Y9)</f>
        <v/>
      </c>
      <c r="I19" s="24" t="str">
        <f>IF(COUNT(H19,J19)=0,"",IF(H19&gt;J19,"○",IF(H19=J19,"△","●")))</f>
        <v/>
      </c>
      <c r="J19" s="25" t="str">
        <f>IF(W9="","",W9)</f>
        <v/>
      </c>
      <c r="K19" s="23" t="str">
        <f>IF(Y11="","",Y11)</f>
        <v/>
      </c>
      <c r="L19" s="24" t="str">
        <f>IF(COUNT(K19,M19)=0,"",IF(K19&gt;M19,"○",IF(K19=M19,"△","●")))</f>
        <v/>
      </c>
      <c r="M19" s="25" t="str">
        <f>IF(W11="","",W11)</f>
        <v/>
      </c>
      <c r="N19" s="23" t="str">
        <f>IF(Y13="","",Y13)</f>
        <v/>
      </c>
      <c r="O19" s="24" t="str">
        <f>IF(COUNT(N19,P19)=0,"",IF(N19&gt;P19,"○",IF(N19=P19,"△","●")))</f>
        <v/>
      </c>
      <c r="P19" s="25" t="str">
        <f>IF(W13="","",W13)</f>
        <v/>
      </c>
      <c r="Q19" s="23" t="str">
        <f>IF(Y15="","",Y15)</f>
        <v/>
      </c>
      <c r="R19" s="24" t="str">
        <f t="shared" ref="R19" si="39">IF(COUNT(Q19,S19)=0,"",IF(Q19&gt;S19,"○",IF(Q19=S19,"△","●")))</f>
        <v/>
      </c>
      <c r="S19" s="25" t="str">
        <f>IF(W15="","",W15)</f>
        <v/>
      </c>
      <c r="T19" s="23" t="str">
        <f>IF(Y17="","",Y17)</f>
        <v/>
      </c>
      <c r="U19" s="24" t="str">
        <f t="shared" ref="U19" si="40">IF(COUNT(T19,V19)=0,"",IF(T19&gt;V19,"○",IF(T19=V19,"△","●")))</f>
        <v/>
      </c>
      <c r="V19" s="25" t="str">
        <f t="shared" ref="V19" si="41">IF(W17="","",W17)</f>
        <v/>
      </c>
      <c r="W19" s="24"/>
      <c r="X19" s="24"/>
      <c r="Y19" s="25"/>
      <c r="Z19" s="125">
        <f>AA19*3+AB19*1</f>
        <v>0</v>
      </c>
      <c r="AA19" s="124">
        <f t="shared" ref="AA19" si="42">COUNTIF(B19:Y20,"○")</f>
        <v>0</v>
      </c>
      <c r="AB19" s="124">
        <f t="shared" ref="AB19" si="43">COUNTIF(B19:Y20,"△")</f>
        <v>0</v>
      </c>
      <c r="AC19" s="124">
        <f t="shared" ref="AC19" si="44">COUNTIF(B19:Y20,"●")</f>
        <v>0</v>
      </c>
      <c r="AD19" s="125">
        <f t="shared" ref="AD19" si="45">SUM(B19,E19,H19,K19,N19,Q19,T19,W19)</f>
        <v>0</v>
      </c>
      <c r="AE19" s="125">
        <f t="shared" ref="AE19" si="46">SUM(D19,G19,J19,M19,P19,S19,V19,Y19)</f>
        <v>0</v>
      </c>
      <c r="AF19" s="124">
        <f t="shared" ref="AF19" si="47">AD19-AE19</f>
        <v>0</v>
      </c>
      <c r="AG19" s="125"/>
      <c r="AI19" t="s">
        <v>12</v>
      </c>
    </row>
    <row r="20" spans="1:35" ht="18" customHeight="1" x14ac:dyDescent="0.2">
      <c r="A20" s="124"/>
      <c r="B20" s="126" t="str">
        <f>IF(W6="","",W6)</f>
        <v/>
      </c>
      <c r="C20" s="127"/>
      <c r="D20" s="128"/>
      <c r="E20" s="126" t="str">
        <f>IF(W8="","",W8)</f>
        <v/>
      </c>
      <c r="F20" s="127"/>
      <c r="G20" s="128"/>
      <c r="H20" s="129" t="str">
        <f>IF(W10="","",W10)</f>
        <v/>
      </c>
      <c r="I20" s="130"/>
      <c r="J20" s="131"/>
      <c r="K20" s="126" t="str">
        <f>IF(W12="","",W12)</f>
        <v/>
      </c>
      <c r="L20" s="127"/>
      <c r="M20" s="128"/>
      <c r="N20" s="126" t="str">
        <f>IF(W14="","",W14)</f>
        <v/>
      </c>
      <c r="O20" s="127"/>
      <c r="P20" s="128"/>
      <c r="Q20" s="126" t="str">
        <f>IF(W16="","",W16)</f>
        <v/>
      </c>
      <c r="R20" s="127"/>
      <c r="S20" s="128"/>
      <c r="T20" s="126" t="str">
        <f t="shared" ref="T20" si="48">IF(W18="","",W18)</f>
        <v/>
      </c>
      <c r="U20" s="127"/>
      <c r="V20" s="128"/>
      <c r="W20" s="27"/>
      <c r="X20" s="27"/>
      <c r="Y20" s="28"/>
      <c r="Z20" s="125"/>
      <c r="AA20" s="125"/>
      <c r="AB20" s="125"/>
      <c r="AC20" s="125"/>
      <c r="AD20" s="125"/>
      <c r="AE20" s="125"/>
      <c r="AF20" s="125"/>
      <c r="AG20" s="125"/>
    </row>
  </sheetData>
  <mergeCells count="138">
    <mergeCell ref="A1:AG1"/>
    <mergeCell ref="A3:AG3"/>
    <mergeCell ref="B4:D4"/>
    <mergeCell ref="E4:G4"/>
    <mergeCell ref="H4:J4"/>
    <mergeCell ref="K4:M4"/>
    <mergeCell ref="N4:P4"/>
    <mergeCell ref="Q4:S4"/>
    <mergeCell ref="T4:V4"/>
    <mergeCell ref="W4:Y4"/>
    <mergeCell ref="A7:A8"/>
    <mergeCell ref="Z7:Z8"/>
    <mergeCell ref="AA7:AA8"/>
    <mergeCell ref="AB7:AB8"/>
    <mergeCell ref="AC7:AC8"/>
    <mergeCell ref="AD7:AD8"/>
    <mergeCell ref="AE5:AE6"/>
    <mergeCell ref="AF5:AF6"/>
    <mergeCell ref="AG5:AG6"/>
    <mergeCell ref="E6:G6"/>
    <mergeCell ref="H6:J6"/>
    <mergeCell ref="K6:M6"/>
    <mergeCell ref="N6:P6"/>
    <mergeCell ref="Q6:S6"/>
    <mergeCell ref="T6:V6"/>
    <mergeCell ref="W6:Y6"/>
    <mergeCell ref="A5:A6"/>
    <mergeCell ref="Z5:Z6"/>
    <mergeCell ref="AA5:AA6"/>
    <mergeCell ref="AB5:AB6"/>
    <mergeCell ref="AC5:AC6"/>
    <mergeCell ref="AD5:AD6"/>
    <mergeCell ref="AE7:AE8"/>
    <mergeCell ref="AF7:AF8"/>
    <mergeCell ref="AG7:AG8"/>
    <mergeCell ref="B8:D8"/>
    <mergeCell ref="H8:J8"/>
    <mergeCell ref="K8:M8"/>
    <mergeCell ref="N8:P8"/>
    <mergeCell ref="Q8:S8"/>
    <mergeCell ref="T8:V8"/>
    <mergeCell ref="W8:Y8"/>
    <mergeCell ref="A11:A12"/>
    <mergeCell ref="Z11:Z12"/>
    <mergeCell ref="AA11:AA12"/>
    <mergeCell ref="AB11:AB12"/>
    <mergeCell ref="AC11:AC12"/>
    <mergeCell ref="AD11:AD12"/>
    <mergeCell ref="AE9:AE10"/>
    <mergeCell ref="AF9:AF10"/>
    <mergeCell ref="AG9:AG10"/>
    <mergeCell ref="B10:D10"/>
    <mergeCell ref="E10:G10"/>
    <mergeCell ref="K10:M10"/>
    <mergeCell ref="N10:P10"/>
    <mergeCell ref="Q10:S10"/>
    <mergeCell ref="T10:V10"/>
    <mergeCell ref="W10:Y10"/>
    <mergeCell ref="A9:A10"/>
    <mergeCell ref="Z9:Z10"/>
    <mergeCell ref="AA9:AA10"/>
    <mergeCell ref="AB9:AB10"/>
    <mergeCell ref="AC9:AC10"/>
    <mergeCell ref="AD9:AD10"/>
    <mergeCell ref="AE11:AE12"/>
    <mergeCell ref="AF11:AF12"/>
    <mergeCell ref="AG11:AG12"/>
    <mergeCell ref="B12:D12"/>
    <mergeCell ref="E12:G12"/>
    <mergeCell ref="H12:J12"/>
    <mergeCell ref="N12:P12"/>
    <mergeCell ref="Q12:S12"/>
    <mergeCell ref="T12:V12"/>
    <mergeCell ref="W12:Y12"/>
    <mergeCell ref="A15:A16"/>
    <mergeCell ref="Z15:Z16"/>
    <mergeCell ref="AA15:AA16"/>
    <mergeCell ref="AB15:AB16"/>
    <mergeCell ref="AC15:AC16"/>
    <mergeCell ref="AD15:AD16"/>
    <mergeCell ref="AE13:AE14"/>
    <mergeCell ref="AF13:AF14"/>
    <mergeCell ref="AG13:AG14"/>
    <mergeCell ref="B14:D14"/>
    <mergeCell ref="E14:G14"/>
    <mergeCell ref="H14:J14"/>
    <mergeCell ref="K14:M14"/>
    <mergeCell ref="Q14:S14"/>
    <mergeCell ref="T14:V14"/>
    <mergeCell ref="W14:Y14"/>
    <mergeCell ref="A13:A14"/>
    <mergeCell ref="Z13:Z14"/>
    <mergeCell ref="AA13:AA14"/>
    <mergeCell ref="AB13:AB14"/>
    <mergeCell ref="AC13:AC14"/>
    <mergeCell ref="AD13:AD14"/>
    <mergeCell ref="AE15:AE16"/>
    <mergeCell ref="AF15:AF16"/>
    <mergeCell ref="AG15:AG16"/>
    <mergeCell ref="B16:D16"/>
    <mergeCell ref="E16:G16"/>
    <mergeCell ref="H16:J16"/>
    <mergeCell ref="K16:M16"/>
    <mergeCell ref="N16:P16"/>
    <mergeCell ref="T16:V16"/>
    <mergeCell ref="W16:Y16"/>
    <mergeCell ref="A19:A20"/>
    <mergeCell ref="Z19:Z20"/>
    <mergeCell ref="AA19:AA20"/>
    <mergeCell ref="AB19:AB20"/>
    <mergeCell ref="AC19:AC20"/>
    <mergeCell ref="AD19:AD20"/>
    <mergeCell ref="AE17:AE18"/>
    <mergeCell ref="AF17:AF18"/>
    <mergeCell ref="AG17:AG18"/>
    <mergeCell ref="B18:D18"/>
    <mergeCell ref="E18:G18"/>
    <mergeCell ref="H18:J18"/>
    <mergeCell ref="K18:M18"/>
    <mergeCell ref="N18:P18"/>
    <mergeCell ref="Q18:S18"/>
    <mergeCell ref="W18:Y18"/>
    <mergeCell ref="A17:A18"/>
    <mergeCell ref="Z17:Z18"/>
    <mergeCell ref="AA17:AA18"/>
    <mergeCell ref="AB17:AB18"/>
    <mergeCell ref="AC17:AC18"/>
    <mergeCell ref="AD17:AD18"/>
    <mergeCell ref="AE19:AE20"/>
    <mergeCell ref="AF19:AF20"/>
    <mergeCell ref="AG19:AG20"/>
    <mergeCell ref="B20:D20"/>
    <mergeCell ref="E20:G20"/>
    <mergeCell ref="H20:J20"/>
    <mergeCell ref="K20:M20"/>
    <mergeCell ref="N20:P20"/>
    <mergeCell ref="Q20:S20"/>
    <mergeCell ref="T20:V20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10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F331-E293-44AA-8102-1608A6694699}">
  <sheetPr>
    <pageSetUpPr fitToPage="1"/>
  </sheetPr>
  <dimension ref="A1:R23"/>
  <sheetViews>
    <sheetView zoomScale="85" zoomScaleNormal="85" zoomScaleSheetLayoutView="70" workbookViewId="0">
      <pane ySplit="6" topLeftCell="A7" activePane="bottomLeft" state="frozen"/>
      <selection activeCell="U21" sqref="U21"/>
      <selection pane="bottomLeft" activeCell="A9" sqref="A9"/>
    </sheetView>
  </sheetViews>
  <sheetFormatPr defaultColWidth="9" defaultRowHeight="13.2" x14ac:dyDescent="0.2"/>
  <cols>
    <col min="1" max="1" width="3.44140625" style="32" bestFit="1" customWidth="1"/>
    <col min="2" max="2" width="4.88671875" style="32" customWidth="1"/>
    <col min="3" max="3" width="8.44140625" style="32" customWidth="1"/>
    <col min="4" max="4" width="3.77734375" style="32" customWidth="1"/>
    <col min="5" max="5" width="2.44140625" style="32" customWidth="1"/>
    <col min="6" max="6" width="3.77734375" style="32" customWidth="1"/>
    <col min="7" max="7" width="8.77734375" style="32" customWidth="1"/>
    <col min="8" max="9" width="5.44140625" style="32" customWidth="1"/>
    <col min="10" max="10" width="9" style="32"/>
    <col min="11" max="11" width="4.88671875" style="32" customWidth="1"/>
    <col min="12" max="12" width="8.77734375" style="32" customWidth="1"/>
    <col min="13" max="13" width="3.77734375" style="32" customWidth="1"/>
    <col min="14" max="14" width="2.44140625" style="32" customWidth="1"/>
    <col min="15" max="15" width="3.77734375" style="32" customWidth="1"/>
    <col min="16" max="16" width="8.77734375" style="32" customWidth="1"/>
    <col min="17" max="18" width="5.44140625" style="32" customWidth="1"/>
    <col min="19" max="16384" width="9" style="32"/>
  </cols>
  <sheetData>
    <row r="1" spans="1:18" ht="26.25" customHeight="1" x14ac:dyDescent="0.2">
      <c r="A1" s="175" t="s">
        <v>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6.2" customHeight="1" x14ac:dyDescent="0.2">
      <c r="B2" s="176" t="s">
        <v>86</v>
      </c>
      <c r="C2" s="176"/>
      <c r="D2" s="176"/>
      <c r="E2" s="176"/>
      <c r="F2" s="176"/>
      <c r="G2" s="176"/>
      <c r="H2" s="176"/>
      <c r="I2" s="177" t="s">
        <v>74</v>
      </c>
      <c r="J2" s="177"/>
      <c r="K2" s="177"/>
      <c r="L2" s="33"/>
      <c r="M2" s="178">
        <v>45599</v>
      </c>
      <c r="N2" s="178"/>
      <c r="O2" s="178"/>
      <c r="P2" s="178"/>
      <c r="Q2" s="178"/>
      <c r="R2" s="34" t="s">
        <v>37</v>
      </c>
    </row>
    <row r="3" spans="1:18" ht="16.2" customHeight="1" x14ac:dyDescent="0.2">
      <c r="A3" s="33" t="s">
        <v>38</v>
      </c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33"/>
      <c r="M3" s="178"/>
      <c r="N3" s="178"/>
      <c r="O3" s="178"/>
      <c r="P3" s="178"/>
      <c r="Q3" s="178"/>
      <c r="R3" s="34" t="s">
        <v>39</v>
      </c>
    </row>
    <row r="4" spans="1:18" ht="16.2" customHeight="1" x14ac:dyDescent="0.2">
      <c r="A4" s="33"/>
      <c r="B4" s="173" t="s">
        <v>71</v>
      </c>
      <c r="C4" s="173"/>
      <c r="D4" s="173"/>
      <c r="E4" s="173"/>
      <c r="F4" s="173"/>
      <c r="G4" s="173"/>
      <c r="H4" s="173"/>
      <c r="I4" s="173"/>
      <c r="J4" s="173"/>
      <c r="K4" s="173"/>
      <c r="L4" s="33"/>
    </row>
    <row r="5" spans="1:18" ht="16.2" customHeigh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O5" s="33" t="s">
        <v>41</v>
      </c>
      <c r="P5" s="34" t="s">
        <v>69</v>
      </c>
      <c r="Q5" s="174"/>
      <c r="R5" s="174"/>
    </row>
    <row r="6" spans="1:18" ht="16.2" customHeight="1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P6" s="34"/>
      <c r="Q6" s="174"/>
      <c r="R6" s="174"/>
    </row>
    <row r="7" spans="1:18" ht="16.2" customHeight="1" x14ac:dyDescent="0.2"/>
    <row r="8" spans="1:18" ht="16.2" customHeight="1" thickBot="1" x14ac:dyDescent="0.25">
      <c r="C8" s="187"/>
      <c r="D8" s="187"/>
      <c r="E8" s="187"/>
      <c r="F8" s="187"/>
      <c r="G8" s="187"/>
      <c r="L8" s="187"/>
      <c r="M8" s="187"/>
      <c r="N8" s="187"/>
      <c r="O8" s="187"/>
      <c r="P8" s="187"/>
    </row>
    <row r="9" spans="1:18" ht="20.25" customHeight="1" thickBot="1" x14ac:dyDescent="0.25">
      <c r="A9" s="35"/>
      <c r="B9" s="36" t="s">
        <v>43</v>
      </c>
      <c r="C9" s="188" t="s">
        <v>44</v>
      </c>
      <c r="D9" s="189"/>
      <c r="E9" s="189"/>
      <c r="F9" s="189"/>
      <c r="G9" s="190"/>
      <c r="H9" s="38" t="s">
        <v>45</v>
      </c>
      <c r="I9" s="39"/>
      <c r="J9" s="37" t="s">
        <v>46</v>
      </c>
      <c r="K9" s="40" t="s">
        <v>43</v>
      </c>
      <c r="L9" s="188" t="s">
        <v>44</v>
      </c>
      <c r="M9" s="189"/>
      <c r="N9" s="189"/>
      <c r="O9" s="189"/>
      <c r="P9" s="190"/>
      <c r="Q9" s="38" t="s">
        <v>45</v>
      </c>
      <c r="R9" s="39"/>
    </row>
    <row r="10" spans="1:18" ht="57.75" customHeight="1" thickTop="1" x14ac:dyDescent="0.2">
      <c r="A10" s="41" t="s">
        <v>47</v>
      </c>
      <c r="B10" s="42" t="s">
        <v>81</v>
      </c>
      <c r="C10" s="43" t="s">
        <v>18</v>
      </c>
      <c r="D10" s="76"/>
      <c r="E10" s="44" t="s">
        <v>49</v>
      </c>
      <c r="F10" s="76"/>
      <c r="G10" s="45" t="s">
        <v>15</v>
      </c>
      <c r="H10" s="46" t="s">
        <v>20</v>
      </c>
      <c r="I10" s="47" t="s">
        <v>52</v>
      </c>
      <c r="J10" s="48">
        <v>0.41666666666666669</v>
      </c>
      <c r="K10" s="49"/>
      <c r="L10" s="43"/>
      <c r="M10" s="50"/>
      <c r="N10" s="44" t="s">
        <v>49</v>
      </c>
      <c r="O10" s="50"/>
      <c r="P10" s="45"/>
      <c r="Q10" s="51"/>
      <c r="R10" s="52" t="s">
        <v>53</v>
      </c>
    </row>
    <row r="11" spans="1:18" ht="57.75" customHeight="1" x14ac:dyDescent="0.2">
      <c r="A11" s="53" t="s">
        <v>54</v>
      </c>
      <c r="B11" s="42"/>
      <c r="C11" s="55"/>
      <c r="D11" s="77"/>
      <c r="E11" s="44" t="s">
        <v>49</v>
      </c>
      <c r="F11" s="77"/>
      <c r="G11" s="57"/>
      <c r="H11" s="46"/>
      <c r="I11" s="47"/>
      <c r="J11" s="48">
        <v>0.4513888888888889</v>
      </c>
      <c r="K11" s="49"/>
      <c r="L11" s="58"/>
      <c r="M11" s="59"/>
      <c r="N11" s="44" t="s">
        <v>49</v>
      </c>
      <c r="O11" s="59"/>
      <c r="P11" s="60"/>
      <c r="Q11" s="46"/>
      <c r="R11" s="52" t="s">
        <v>53</v>
      </c>
    </row>
    <row r="12" spans="1:18" ht="57.75" customHeight="1" x14ac:dyDescent="0.2">
      <c r="A12" s="53" t="s">
        <v>55</v>
      </c>
      <c r="B12" s="42" t="s">
        <v>81</v>
      </c>
      <c r="C12" s="58" t="s">
        <v>18</v>
      </c>
      <c r="D12" s="78"/>
      <c r="E12" s="44" t="s">
        <v>49</v>
      </c>
      <c r="F12" s="78"/>
      <c r="G12" s="60" t="s">
        <v>20</v>
      </c>
      <c r="H12" s="46" t="s">
        <v>15</v>
      </c>
      <c r="I12" s="47" t="s">
        <v>52</v>
      </c>
      <c r="J12" s="48">
        <v>0.4861111111111111</v>
      </c>
      <c r="K12" s="49"/>
      <c r="L12" s="58"/>
      <c r="M12" s="59"/>
      <c r="N12" s="44" t="s">
        <v>49</v>
      </c>
      <c r="O12" s="59"/>
      <c r="P12" s="60"/>
      <c r="Q12" s="46"/>
      <c r="R12" s="52" t="s">
        <v>53</v>
      </c>
    </row>
    <row r="13" spans="1:18" ht="57.75" customHeight="1" x14ac:dyDescent="0.2">
      <c r="A13" s="53" t="s">
        <v>56</v>
      </c>
      <c r="B13" s="42"/>
      <c r="C13" s="58"/>
      <c r="D13" s="78"/>
      <c r="E13" s="44" t="s">
        <v>49</v>
      </c>
      <c r="F13" s="78"/>
      <c r="G13" s="60"/>
      <c r="H13" s="46"/>
      <c r="I13" s="47"/>
      <c r="J13" s="48">
        <v>0.52083333333333337</v>
      </c>
      <c r="K13" s="49"/>
      <c r="L13" s="58"/>
      <c r="M13" s="59"/>
      <c r="N13" s="44" t="s">
        <v>49</v>
      </c>
      <c r="O13" s="59"/>
      <c r="P13" s="60"/>
      <c r="Q13" s="46"/>
      <c r="R13" s="52" t="s">
        <v>53</v>
      </c>
    </row>
    <row r="14" spans="1:18" ht="57.75" customHeight="1" x14ac:dyDescent="0.2">
      <c r="A14" s="53" t="s">
        <v>57</v>
      </c>
      <c r="B14" s="42" t="s">
        <v>90</v>
      </c>
      <c r="C14" s="58" t="s">
        <v>15</v>
      </c>
      <c r="D14" s="78"/>
      <c r="E14" s="44" t="s">
        <v>49</v>
      </c>
      <c r="F14" s="78"/>
      <c r="G14" s="60" t="s">
        <v>20</v>
      </c>
      <c r="H14" s="46" t="s">
        <v>82</v>
      </c>
      <c r="I14" s="47" t="s">
        <v>52</v>
      </c>
      <c r="J14" s="48">
        <v>0.55555555555555558</v>
      </c>
      <c r="K14" s="49"/>
      <c r="L14" s="58"/>
      <c r="M14" s="59"/>
      <c r="N14" s="44" t="s">
        <v>49</v>
      </c>
      <c r="O14" s="59"/>
      <c r="P14" s="60"/>
      <c r="Q14" s="46"/>
      <c r="R14" s="52" t="s">
        <v>53</v>
      </c>
    </row>
    <row r="15" spans="1:18" ht="57.75" customHeight="1" x14ac:dyDescent="0.2">
      <c r="A15" s="61" t="s">
        <v>58</v>
      </c>
      <c r="B15" s="42"/>
      <c r="C15" s="58"/>
      <c r="D15" s="59"/>
      <c r="E15" s="44" t="s">
        <v>49</v>
      </c>
      <c r="F15" s="59"/>
      <c r="G15" s="60"/>
      <c r="H15" s="51"/>
      <c r="I15" s="47"/>
      <c r="J15" s="62">
        <v>0.59027777777777779</v>
      </c>
      <c r="K15" s="49"/>
      <c r="L15" s="55"/>
      <c r="M15" s="56"/>
      <c r="N15" s="44" t="s">
        <v>49</v>
      </c>
      <c r="O15" s="56"/>
      <c r="P15" s="57"/>
      <c r="Q15" s="51"/>
      <c r="R15" s="52" t="s">
        <v>53</v>
      </c>
    </row>
    <row r="16" spans="1:18" ht="57.75" customHeight="1" x14ac:dyDescent="0.2">
      <c r="A16" s="53" t="s">
        <v>59</v>
      </c>
      <c r="B16" s="42"/>
      <c r="C16" s="58"/>
      <c r="D16" s="59"/>
      <c r="E16" s="44" t="s">
        <v>49</v>
      </c>
      <c r="F16" s="59"/>
      <c r="G16" s="60"/>
      <c r="H16" s="46"/>
      <c r="I16" s="47"/>
      <c r="J16" s="48"/>
      <c r="K16" s="49"/>
      <c r="L16" s="58"/>
      <c r="M16" s="59"/>
      <c r="N16" s="44" t="s">
        <v>49</v>
      </c>
      <c r="O16" s="59"/>
      <c r="P16" s="60"/>
      <c r="Q16" s="46"/>
      <c r="R16" s="52" t="s">
        <v>53</v>
      </c>
    </row>
    <row r="17" spans="1:18" ht="57.75" customHeight="1" thickBot="1" x14ac:dyDescent="0.25">
      <c r="A17" s="63" t="s">
        <v>60</v>
      </c>
      <c r="B17" s="79"/>
      <c r="C17" s="65"/>
      <c r="D17" s="66"/>
      <c r="E17" s="67" t="s">
        <v>49</v>
      </c>
      <c r="F17" s="66"/>
      <c r="G17" s="68"/>
      <c r="H17" s="69"/>
      <c r="I17" s="80"/>
      <c r="J17" s="71"/>
      <c r="K17" s="64"/>
      <c r="L17" s="65"/>
      <c r="M17" s="66"/>
      <c r="N17" s="67" t="s">
        <v>49</v>
      </c>
      <c r="O17" s="66"/>
      <c r="P17" s="68"/>
      <c r="Q17" s="69"/>
      <c r="R17" s="70" t="s">
        <v>53</v>
      </c>
    </row>
    <row r="18" spans="1:18" ht="12" customHeight="1" x14ac:dyDescent="0.2">
      <c r="A18" s="34"/>
      <c r="J18" s="72"/>
    </row>
    <row r="19" spans="1:18" ht="21" customHeight="1" x14ac:dyDescent="0.2">
      <c r="A19" s="33" t="s">
        <v>61</v>
      </c>
      <c r="B19" s="186" t="s">
        <v>62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8" ht="21" customHeight="1" x14ac:dyDescent="0.2">
      <c r="B20" s="179" t="s">
        <v>63</v>
      </c>
      <c r="C20" s="179"/>
      <c r="D20" s="179"/>
      <c r="E20" s="179"/>
      <c r="F20" s="179"/>
      <c r="G20" s="179"/>
      <c r="H20" s="179"/>
      <c r="I20" s="179"/>
      <c r="J20" s="179"/>
      <c r="K20" s="179"/>
      <c r="M20" s="74"/>
      <c r="N20" s="74"/>
      <c r="O20" s="191" t="s">
        <v>64</v>
      </c>
      <c r="P20" s="192"/>
      <c r="Q20" s="192"/>
      <c r="R20" s="193"/>
    </row>
    <row r="21" spans="1:18" ht="21" customHeight="1" x14ac:dyDescent="0.2">
      <c r="A21" s="33" t="s">
        <v>61</v>
      </c>
      <c r="B21" s="179" t="s">
        <v>65</v>
      </c>
      <c r="C21" s="179"/>
      <c r="D21" s="179"/>
      <c r="E21" s="179"/>
      <c r="F21" s="179"/>
      <c r="G21" s="179"/>
      <c r="H21" s="179"/>
      <c r="I21" s="179"/>
      <c r="J21" s="179"/>
      <c r="K21" s="179"/>
      <c r="M21" s="75"/>
      <c r="N21" s="75"/>
      <c r="O21" s="180" t="s">
        <v>69</v>
      </c>
      <c r="P21" s="181"/>
      <c r="Q21" s="181"/>
      <c r="R21" s="182"/>
    </row>
    <row r="22" spans="1:18" ht="21" customHeight="1" x14ac:dyDescent="0.2">
      <c r="A22" s="33" t="s">
        <v>61</v>
      </c>
      <c r="B22" s="186" t="s">
        <v>66</v>
      </c>
      <c r="C22" s="186"/>
      <c r="D22" s="186"/>
      <c r="E22" s="186"/>
      <c r="F22" s="186"/>
      <c r="G22" s="186"/>
      <c r="H22" s="186"/>
      <c r="I22" s="186"/>
      <c r="J22" s="186"/>
      <c r="K22" s="186"/>
      <c r="M22" s="75"/>
      <c r="N22" s="75"/>
      <c r="O22" s="183"/>
      <c r="P22" s="184"/>
      <c r="Q22" s="184"/>
      <c r="R22" s="185"/>
    </row>
    <row r="23" spans="1:18" ht="12.75" customHeight="1" x14ac:dyDescent="0.2">
      <c r="A23" s="33"/>
      <c r="B23" s="73"/>
      <c r="C23" s="73"/>
      <c r="D23" s="73"/>
      <c r="E23" s="73"/>
      <c r="F23" s="73"/>
      <c r="G23" s="73"/>
      <c r="H23" s="73"/>
      <c r="I23" s="73"/>
      <c r="J23" s="73"/>
    </row>
  </sheetData>
  <sheetProtection formatCells="0" formatColumns="0" formatRows="0"/>
  <protectedRanges>
    <protectedRange sqref="C8:G8 L8:P8" name="範囲2"/>
    <protectedRange sqref="H15:H17 C17 L15 Q15:Q17 L17" name="範囲1"/>
    <protectedRange sqref="H10:H14 Q10:Q14 L11:L12" name="範囲1_4"/>
    <protectedRange sqref="K10:K17 B10:B17" name="範囲1_2_1"/>
    <protectedRange sqref="B4:K6" name="範囲4_1"/>
    <protectedRange sqref="Q21:R22 M21:O22" name="範囲1_3_1"/>
    <protectedRange sqref="Q5:R6" name="範囲3_1"/>
    <protectedRange sqref="M2:Q3" name="範囲1_1_2"/>
    <protectedRange sqref="B2:D3 G2:G3" name="範囲1_1"/>
  </protectedRanges>
  <mergeCells count="18">
    <mergeCell ref="B21:K21"/>
    <mergeCell ref="O21:R22"/>
    <mergeCell ref="B22:K22"/>
    <mergeCell ref="C8:G8"/>
    <mergeCell ref="L8:P8"/>
    <mergeCell ref="C9:G9"/>
    <mergeCell ref="L9:P9"/>
    <mergeCell ref="B19:P19"/>
    <mergeCell ref="B20:K20"/>
    <mergeCell ref="O20:R20"/>
    <mergeCell ref="B4:K6"/>
    <mergeCell ref="Q5:R5"/>
    <mergeCell ref="Q6:R6"/>
    <mergeCell ref="A1:R1"/>
    <mergeCell ref="B2:H3"/>
    <mergeCell ref="I2:K3"/>
    <mergeCell ref="M2:Q2"/>
    <mergeCell ref="M3:Q3"/>
  </mergeCells>
  <phoneticPr fontId="1"/>
  <printOptions horizontalCentered="1"/>
  <pageMargins left="0.47244094488188981" right="0.23622047244094491" top="0.43307086614173229" bottom="0.39370078740157483" header="0" footer="0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DEDF-E904-417B-A755-35C3AF615B51}">
  <sheetPr>
    <pageSetUpPr fitToPage="1"/>
  </sheetPr>
  <dimension ref="A1:R23"/>
  <sheetViews>
    <sheetView zoomScale="85" zoomScaleNormal="85" zoomScaleSheetLayoutView="70" workbookViewId="0">
      <pane ySplit="6" topLeftCell="A7" activePane="bottomLeft" state="frozen"/>
      <selection activeCell="U21" sqref="U21"/>
      <selection pane="bottomLeft" activeCell="A9" sqref="A9"/>
    </sheetView>
  </sheetViews>
  <sheetFormatPr defaultColWidth="9" defaultRowHeight="13.2" x14ac:dyDescent="0.2"/>
  <cols>
    <col min="1" max="1" width="3.44140625" style="32" bestFit="1" customWidth="1"/>
    <col min="2" max="2" width="4.88671875" style="32" customWidth="1"/>
    <col min="3" max="3" width="8.44140625" style="32" customWidth="1"/>
    <col min="4" max="4" width="3.77734375" style="32" customWidth="1"/>
    <col min="5" max="5" width="2.44140625" style="32" customWidth="1"/>
    <col min="6" max="6" width="3.77734375" style="32" customWidth="1"/>
    <col min="7" max="7" width="8.77734375" style="32" customWidth="1"/>
    <col min="8" max="9" width="5.44140625" style="32" customWidth="1"/>
    <col min="10" max="10" width="9" style="32"/>
    <col min="11" max="11" width="4.88671875" style="32" customWidth="1"/>
    <col min="12" max="12" width="8.77734375" style="32" customWidth="1"/>
    <col min="13" max="13" width="3.77734375" style="32" customWidth="1"/>
    <col min="14" max="14" width="2.44140625" style="32" customWidth="1"/>
    <col min="15" max="15" width="3.77734375" style="32" customWidth="1"/>
    <col min="16" max="16" width="8.77734375" style="32" customWidth="1"/>
    <col min="17" max="18" width="5.44140625" style="32" customWidth="1"/>
    <col min="19" max="16384" width="9" style="32"/>
  </cols>
  <sheetData>
    <row r="1" spans="1:18" ht="26.25" customHeight="1" x14ac:dyDescent="0.2">
      <c r="A1" s="175" t="s">
        <v>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6.2" customHeight="1" x14ac:dyDescent="0.2">
      <c r="B2" s="176" t="s">
        <v>87</v>
      </c>
      <c r="C2" s="176"/>
      <c r="D2" s="176"/>
      <c r="E2" s="176"/>
      <c r="F2" s="176"/>
      <c r="G2" s="176"/>
      <c r="H2" s="176"/>
      <c r="I2" s="177" t="s">
        <v>36</v>
      </c>
      <c r="J2" s="177"/>
      <c r="K2" s="177"/>
      <c r="L2" s="33"/>
      <c r="M2" s="178">
        <v>45599</v>
      </c>
      <c r="N2" s="178"/>
      <c r="O2" s="178"/>
      <c r="P2" s="178"/>
      <c r="Q2" s="178"/>
      <c r="R2" s="34" t="s">
        <v>37</v>
      </c>
    </row>
    <row r="3" spans="1:18" ht="16.2" customHeight="1" x14ac:dyDescent="0.2">
      <c r="A3" s="33" t="s">
        <v>38</v>
      </c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33"/>
      <c r="M3" s="178"/>
      <c r="N3" s="178"/>
      <c r="O3" s="178"/>
      <c r="P3" s="178"/>
      <c r="Q3" s="178"/>
      <c r="R3" s="34" t="s">
        <v>39</v>
      </c>
    </row>
    <row r="4" spans="1:18" ht="16.2" customHeight="1" x14ac:dyDescent="0.2">
      <c r="A4" s="33"/>
      <c r="B4" s="173" t="s">
        <v>71</v>
      </c>
      <c r="C4" s="173"/>
      <c r="D4" s="173"/>
      <c r="E4" s="173"/>
      <c r="F4" s="173"/>
      <c r="G4" s="173"/>
      <c r="H4" s="173"/>
      <c r="I4" s="173"/>
      <c r="J4" s="173"/>
      <c r="K4" s="173"/>
      <c r="L4" s="33"/>
    </row>
    <row r="5" spans="1:18" ht="16.2" customHeigh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O5" s="33" t="s">
        <v>41</v>
      </c>
      <c r="P5" s="34" t="s">
        <v>69</v>
      </c>
      <c r="Q5" s="174"/>
      <c r="R5" s="174"/>
    </row>
    <row r="6" spans="1:18" ht="16.2" customHeight="1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P6" s="34"/>
      <c r="Q6" s="174"/>
      <c r="R6" s="174"/>
    </row>
    <row r="7" spans="1:18" ht="16.2" customHeight="1" x14ac:dyDescent="0.2"/>
    <row r="8" spans="1:18" ht="16.2" customHeight="1" thickBot="1" x14ac:dyDescent="0.25">
      <c r="C8" s="187"/>
      <c r="D8" s="187"/>
      <c r="E8" s="187"/>
      <c r="F8" s="187"/>
      <c r="G8" s="187"/>
      <c r="L8" s="187"/>
      <c r="M8" s="187"/>
      <c r="N8" s="187"/>
      <c r="O8" s="187"/>
      <c r="P8" s="187"/>
    </row>
    <row r="9" spans="1:18" ht="20.25" customHeight="1" thickBot="1" x14ac:dyDescent="0.25">
      <c r="A9" s="35"/>
      <c r="B9" s="36" t="s">
        <v>43</v>
      </c>
      <c r="C9" s="188" t="s">
        <v>44</v>
      </c>
      <c r="D9" s="189"/>
      <c r="E9" s="189"/>
      <c r="F9" s="189"/>
      <c r="G9" s="190"/>
      <c r="H9" s="38" t="s">
        <v>45</v>
      </c>
      <c r="I9" s="39"/>
      <c r="J9" s="37" t="s">
        <v>46</v>
      </c>
      <c r="K9" s="40" t="s">
        <v>43</v>
      </c>
      <c r="L9" s="188" t="s">
        <v>44</v>
      </c>
      <c r="M9" s="189"/>
      <c r="N9" s="189"/>
      <c r="O9" s="189"/>
      <c r="P9" s="190"/>
      <c r="Q9" s="38" t="s">
        <v>45</v>
      </c>
      <c r="R9" s="39"/>
    </row>
    <row r="10" spans="1:18" ht="57.75" customHeight="1" thickTop="1" x14ac:dyDescent="0.2">
      <c r="A10" s="41" t="s">
        <v>47</v>
      </c>
      <c r="B10" s="42" t="s">
        <v>76</v>
      </c>
      <c r="C10" s="100" t="s">
        <v>96</v>
      </c>
      <c r="D10" s="76"/>
      <c r="E10" s="44" t="s">
        <v>49</v>
      </c>
      <c r="F10" s="76"/>
      <c r="G10" s="101" t="s">
        <v>98</v>
      </c>
      <c r="H10" s="46" t="s">
        <v>18</v>
      </c>
      <c r="I10" s="47" t="s">
        <v>52</v>
      </c>
      <c r="J10" s="48">
        <v>0.39583333333333331</v>
      </c>
      <c r="K10" s="49"/>
      <c r="L10" s="43"/>
      <c r="M10" s="50"/>
      <c r="N10" s="44" t="s">
        <v>49</v>
      </c>
      <c r="O10" s="50"/>
      <c r="P10" s="45"/>
      <c r="Q10" s="51"/>
      <c r="R10" s="52" t="s">
        <v>53</v>
      </c>
    </row>
    <row r="11" spans="1:18" ht="57.75" customHeight="1" x14ac:dyDescent="0.2">
      <c r="A11" s="90" t="s">
        <v>54</v>
      </c>
      <c r="B11" s="82" t="s">
        <v>81</v>
      </c>
      <c r="C11" s="103" t="s">
        <v>97</v>
      </c>
      <c r="D11" s="95"/>
      <c r="E11" s="85" t="s">
        <v>49</v>
      </c>
      <c r="F11" s="95"/>
      <c r="G11" s="102" t="s">
        <v>99</v>
      </c>
      <c r="H11" s="87" t="s">
        <v>19</v>
      </c>
      <c r="I11" s="88" t="s">
        <v>52</v>
      </c>
      <c r="J11" s="89">
        <v>0.43055555555555558</v>
      </c>
      <c r="K11" s="49"/>
      <c r="L11" s="58"/>
      <c r="M11" s="59"/>
      <c r="N11" s="44" t="s">
        <v>49</v>
      </c>
      <c r="O11" s="59"/>
      <c r="P11" s="60"/>
      <c r="Q11" s="46"/>
      <c r="R11" s="52" t="s">
        <v>53</v>
      </c>
    </row>
    <row r="12" spans="1:18" ht="57.75" customHeight="1" x14ac:dyDescent="0.2">
      <c r="A12" s="53" t="s">
        <v>55</v>
      </c>
      <c r="B12" s="42" t="s">
        <v>76</v>
      </c>
      <c r="C12" s="104" t="s">
        <v>96</v>
      </c>
      <c r="D12" s="78"/>
      <c r="E12" s="44" t="s">
        <v>49</v>
      </c>
      <c r="F12" s="78"/>
      <c r="G12" s="60" t="s">
        <v>15</v>
      </c>
      <c r="H12" s="46" t="s">
        <v>18</v>
      </c>
      <c r="I12" s="47" t="s">
        <v>52</v>
      </c>
      <c r="J12" s="48">
        <v>0.46527777777777779</v>
      </c>
      <c r="K12" s="49"/>
      <c r="L12" s="58"/>
      <c r="M12" s="59"/>
      <c r="N12" s="44" t="s">
        <v>49</v>
      </c>
      <c r="O12" s="59"/>
      <c r="P12" s="60"/>
      <c r="Q12" s="46"/>
      <c r="R12" s="52" t="s">
        <v>53</v>
      </c>
    </row>
    <row r="13" spans="1:18" ht="57.75" customHeight="1" x14ac:dyDescent="0.2">
      <c r="A13" s="90" t="s">
        <v>56</v>
      </c>
      <c r="B13" s="82" t="s">
        <v>81</v>
      </c>
      <c r="C13" s="109" t="s">
        <v>99</v>
      </c>
      <c r="D13" s="92"/>
      <c r="E13" s="85" t="s">
        <v>49</v>
      </c>
      <c r="F13" s="92"/>
      <c r="G13" s="105" t="s">
        <v>100</v>
      </c>
      <c r="H13" s="87" t="s">
        <v>14</v>
      </c>
      <c r="I13" s="88" t="s">
        <v>52</v>
      </c>
      <c r="J13" s="89">
        <v>0.5</v>
      </c>
      <c r="K13" s="49"/>
      <c r="L13" s="58"/>
      <c r="M13" s="59"/>
      <c r="N13" s="44" t="s">
        <v>49</v>
      </c>
      <c r="O13" s="59"/>
      <c r="P13" s="60"/>
      <c r="Q13" s="46"/>
      <c r="R13" s="52" t="s">
        <v>53</v>
      </c>
    </row>
    <row r="14" spans="1:18" ht="57.75" customHeight="1" x14ac:dyDescent="0.2">
      <c r="A14" s="53" t="s">
        <v>57</v>
      </c>
      <c r="B14" s="42" t="s">
        <v>88</v>
      </c>
      <c r="C14" s="104" t="s">
        <v>101</v>
      </c>
      <c r="D14" s="78"/>
      <c r="E14" s="44" t="s">
        <v>49</v>
      </c>
      <c r="F14" s="78"/>
      <c r="G14" s="106" t="s">
        <v>98</v>
      </c>
      <c r="H14" s="46" t="s">
        <v>15</v>
      </c>
      <c r="I14" s="47" t="s">
        <v>52</v>
      </c>
      <c r="J14" s="48">
        <v>0.53472222222222221</v>
      </c>
      <c r="K14" s="49"/>
      <c r="L14" s="58"/>
      <c r="M14" s="59"/>
      <c r="N14" s="44" t="s">
        <v>49</v>
      </c>
      <c r="O14" s="59"/>
      <c r="P14" s="60"/>
      <c r="Q14" s="46"/>
      <c r="R14" s="52" t="s">
        <v>53</v>
      </c>
    </row>
    <row r="15" spans="1:18" ht="57.75" customHeight="1" x14ac:dyDescent="0.2">
      <c r="A15" s="97" t="s">
        <v>58</v>
      </c>
      <c r="B15" s="82" t="s">
        <v>90</v>
      </c>
      <c r="C15" s="109" t="s">
        <v>97</v>
      </c>
      <c r="D15" s="94"/>
      <c r="E15" s="85" t="s">
        <v>49</v>
      </c>
      <c r="F15" s="94"/>
      <c r="G15" s="105" t="s">
        <v>100</v>
      </c>
      <c r="H15" s="98" t="s">
        <v>14</v>
      </c>
      <c r="I15" s="88" t="s">
        <v>52</v>
      </c>
      <c r="J15" s="99">
        <v>0.56944444444444442</v>
      </c>
      <c r="K15" s="49"/>
      <c r="L15" s="55"/>
      <c r="M15" s="56"/>
      <c r="N15" s="44" t="s">
        <v>49</v>
      </c>
      <c r="O15" s="56"/>
      <c r="P15" s="57"/>
      <c r="Q15" s="51"/>
      <c r="R15" s="52" t="s">
        <v>53</v>
      </c>
    </row>
    <row r="16" spans="1:18" ht="57.75" customHeight="1" x14ac:dyDescent="0.2">
      <c r="A16" s="53" t="s">
        <v>59</v>
      </c>
      <c r="B16" s="42" t="s">
        <v>76</v>
      </c>
      <c r="C16" s="104" t="s">
        <v>101</v>
      </c>
      <c r="D16" s="78"/>
      <c r="E16" s="44" t="s">
        <v>49</v>
      </c>
      <c r="F16" s="78"/>
      <c r="G16" s="60" t="s">
        <v>15</v>
      </c>
      <c r="H16" s="46" t="s">
        <v>19</v>
      </c>
      <c r="I16" s="47" t="s">
        <v>52</v>
      </c>
      <c r="J16" s="48">
        <v>0.60416666666666663</v>
      </c>
      <c r="K16" s="49"/>
      <c r="L16" s="58"/>
      <c r="M16" s="59"/>
      <c r="N16" s="44" t="s">
        <v>49</v>
      </c>
      <c r="O16" s="59"/>
      <c r="P16" s="60"/>
      <c r="Q16" s="46"/>
      <c r="R16" s="52" t="s">
        <v>53</v>
      </c>
    </row>
    <row r="17" spans="1:18" ht="57.75" customHeight="1" thickBot="1" x14ac:dyDescent="0.25">
      <c r="A17" s="63" t="s">
        <v>60</v>
      </c>
      <c r="B17" s="79"/>
      <c r="C17" s="65"/>
      <c r="D17" s="66"/>
      <c r="E17" s="67" t="s">
        <v>49</v>
      </c>
      <c r="F17" s="66"/>
      <c r="G17" s="68"/>
      <c r="H17" s="69"/>
      <c r="I17" s="80"/>
      <c r="J17" s="71"/>
      <c r="K17" s="64"/>
      <c r="L17" s="65"/>
      <c r="M17" s="66"/>
      <c r="N17" s="67" t="s">
        <v>49</v>
      </c>
      <c r="O17" s="66"/>
      <c r="P17" s="68"/>
      <c r="Q17" s="69"/>
      <c r="R17" s="70" t="s">
        <v>53</v>
      </c>
    </row>
    <row r="18" spans="1:18" ht="12" customHeight="1" x14ac:dyDescent="0.2">
      <c r="A18" s="34"/>
      <c r="J18" s="72"/>
    </row>
    <row r="19" spans="1:18" ht="21" customHeight="1" x14ac:dyDescent="0.2">
      <c r="A19" s="33" t="s">
        <v>61</v>
      </c>
      <c r="B19" s="186" t="s">
        <v>62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8" ht="21" customHeight="1" x14ac:dyDescent="0.2">
      <c r="B20" s="179" t="s">
        <v>63</v>
      </c>
      <c r="C20" s="179"/>
      <c r="D20" s="179"/>
      <c r="E20" s="179"/>
      <c r="F20" s="179"/>
      <c r="G20" s="179"/>
      <c r="H20" s="179"/>
      <c r="I20" s="179"/>
      <c r="J20" s="179"/>
      <c r="K20" s="179"/>
      <c r="M20" s="74"/>
      <c r="N20" s="74"/>
      <c r="O20" s="191" t="s">
        <v>64</v>
      </c>
      <c r="P20" s="192"/>
      <c r="Q20" s="192"/>
      <c r="R20" s="193"/>
    </row>
    <row r="21" spans="1:18" ht="21" customHeight="1" x14ac:dyDescent="0.2">
      <c r="A21" s="33" t="s">
        <v>61</v>
      </c>
      <c r="B21" s="179" t="s">
        <v>65</v>
      </c>
      <c r="C21" s="179"/>
      <c r="D21" s="179"/>
      <c r="E21" s="179"/>
      <c r="F21" s="179"/>
      <c r="G21" s="179"/>
      <c r="H21" s="179"/>
      <c r="I21" s="179"/>
      <c r="J21" s="179"/>
      <c r="K21" s="179"/>
      <c r="M21" s="75"/>
      <c r="N21" s="75"/>
      <c r="O21" s="180" t="s">
        <v>69</v>
      </c>
      <c r="P21" s="181"/>
      <c r="Q21" s="181"/>
      <c r="R21" s="182"/>
    </row>
    <row r="22" spans="1:18" ht="21" customHeight="1" x14ac:dyDescent="0.2">
      <c r="A22" s="33" t="s">
        <v>61</v>
      </c>
      <c r="B22" s="186" t="s">
        <v>66</v>
      </c>
      <c r="C22" s="186"/>
      <c r="D22" s="186"/>
      <c r="E22" s="186"/>
      <c r="F22" s="186"/>
      <c r="G22" s="186"/>
      <c r="H22" s="186"/>
      <c r="I22" s="186"/>
      <c r="J22" s="186"/>
      <c r="K22" s="186"/>
      <c r="M22" s="75"/>
      <c r="N22" s="75"/>
      <c r="O22" s="183"/>
      <c r="P22" s="184"/>
      <c r="Q22" s="184"/>
      <c r="R22" s="185"/>
    </row>
    <row r="23" spans="1:18" ht="12.75" customHeight="1" x14ac:dyDescent="0.2">
      <c r="A23" s="33"/>
      <c r="B23" s="73"/>
      <c r="C23" s="73"/>
      <c r="D23" s="73"/>
      <c r="E23" s="73"/>
      <c r="F23" s="73"/>
      <c r="G23" s="73"/>
      <c r="H23" s="73"/>
      <c r="I23" s="73"/>
      <c r="J23" s="73"/>
    </row>
  </sheetData>
  <sheetProtection formatCells="0" formatColumns="0" formatRows="0"/>
  <protectedRanges>
    <protectedRange sqref="C8:G8 L8:P8" name="範囲2"/>
    <protectedRange sqref="H15 C17 L15 Q15:Q17 L17 H17" name="範囲1"/>
    <protectedRange sqref="H10:H14 Q10:Q14 L11:L12 H16" name="範囲1_4"/>
    <protectedRange sqref="K10:K17 B10:B17" name="範囲1_2_1"/>
    <protectedRange sqref="B4:K6" name="範囲4_1"/>
    <protectedRange sqref="Q21:R22 M21:O22" name="範囲1_3_1"/>
    <protectedRange sqref="Q5:R6" name="範囲3_1"/>
    <protectedRange sqref="M2:Q3" name="範囲1_1_2"/>
    <protectedRange sqref="B2:D3 G2:G3" name="範囲1_1"/>
  </protectedRanges>
  <mergeCells count="18">
    <mergeCell ref="B21:K21"/>
    <mergeCell ref="O21:R22"/>
    <mergeCell ref="B22:K22"/>
    <mergeCell ref="C8:G8"/>
    <mergeCell ref="L8:P8"/>
    <mergeCell ref="C9:G9"/>
    <mergeCell ref="L9:P9"/>
    <mergeCell ref="B19:P19"/>
    <mergeCell ref="B20:K20"/>
    <mergeCell ref="O20:R20"/>
    <mergeCell ref="B4:K6"/>
    <mergeCell ref="Q5:R5"/>
    <mergeCell ref="Q6:R6"/>
    <mergeCell ref="A1:R1"/>
    <mergeCell ref="B2:H3"/>
    <mergeCell ref="I2:K3"/>
    <mergeCell ref="M2:Q2"/>
    <mergeCell ref="M3:Q3"/>
  </mergeCells>
  <phoneticPr fontId="1"/>
  <printOptions horizontalCentered="1"/>
  <pageMargins left="0.47244094488188981" right="0.23622047244094491" top="0.43307086614173229" bottom="0.39370078740157483" header="0" footer="0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E0AC-19E1-4CCF-8AC3-D2BE5ED2E269}">
  <sheetPr>
    <pageSetUpPr fitToPage="1"/>
  </sheetPr>
  <dimension ref="A1:R23"/>
  <sheetViews>
    <sheetView zoomScale="85" zoomScaleNormal="85" zoomScaleSheetLayoutView="70" workbookViewId="0">
      <pane ySplit="6" topLeftCell="A7" activePane="bottomLeft" state="frozen"/>
      <selection activeCell="U21" sqref="U21"/>
      <selection pane="bottomLeft" activeCell="A9" sqref="A9"/>
    </sheetView>
  </sheetViews>
  <sheetFormatPr defaultColWidth="9" defaultRowHeight="13.2" x14ac:dyDescent="0.2"/>
  <cols>
    <col min="1" max="1" width="3.44140625" style="32" bestFit="1" customWidth="1"/>
    <col min="2" max="2" width="4.88671875" style="32" customWidth="1"/>
    <col min="3" max="3" width="8.44140625" style="32" customWidth="1"/>
    <col min="4" max="4" width="3.77734375" style="32" customWidth="1"/>
    <col min="5" max="5" width="2.44140625" style="32" customWidth="1"/>
    <col min="6" max="6" width="3.77734375" style="32" customWidth="1"/>
    <col min="7" max="7" width="8.77734375" style="32" customWidth="1"/>
    <col min="8" max="9" width="5.44140625" style="32" customWidth="1"/>
    <col min="10" max="10" width="9" style="32"/>
    <col min="11" max="11" width="4.88671875" style="32" customWidth="1"/>
    <col min="12" max="12" width="8.77734375" style="32" customWidth="1"/>
    <col min="13" max="13" width="3.77734375" style="32" customWidth="1"/>
    <col min="14" max="14" width="2.44140625" style="32" customWidth="1"/>
    <col min="15" max="15" width="3.77734375" style="32" customWidth="1"/>
    <col min="16" max="16" width="8.77734375" style="32" customWidth="1"/>
    <col min="17" max="18" width="5.44140625" style="32" customWidth="1"/>
    <col min="19" max="16384" width="9" style="32"/>
  </cols>
  <sheetData>
    <row r="1" spans="1:18" ht="26.25" customHeight="1" x14ac:dyDescent="0.2">
      <c r="A1" s="175" t="s">
        <v>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6.2" customHeight="1" x14ac:dyDescent="0.2">
      <c r="B2" s="176" t="s">
        <v>72</v>
      </c>
      <c r="C2" s="176"/>
      <c r="D2" s="176"/>
      <c r="E2" s="176"/>
      <c r="F2" s="176"/>
      <c r="G2" s="176"/>
      <c r="H2" s="176"/>
      <c r="I2" s="177" t="s">
        <v>74</v>
      </c>
      <c r="J2" s="177"/>
      <c r="K2" s="177"/>
      <c r="L2" s="33"/>
      <c r="M2" s="178">
        <v>45599</v>
      </c>
      <c r="N2" s="178"/>
      <c r="O2" s="178"/>
      <c r="P2" s="178"/>
      <c r="Q2" s="178"/>
      <c r="R2" s="34" t="s">
        <v>37</v>
      </c>
    </row>
    <row r="3" spans="1:18" ht="16.2" customHeight="1" x14ac:dyDescent="0.2">
      <c r="A3" s="33" t="s">
        <v>38</v>
      </c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33"/>
      <c r="M3" s="178"/>
      <c r="N3" s="178"/>
      <c r="O3" s="178"/>
      <c r="P3" s="178"/>
      <c r="Q3" s="178"/>
      <c r="R3" s="34" t="s">
        <v>39</v>
      </c>
    </row>
    <row r="4" spans="1:18" ht="16.2" customHeight="1" x14ac:dyDescent="0.2">
      <c r="A4" s="33"/>
      <c r="B4" s="173" t="s">
        <v>71</v>
      </c>
      <c r="C4" s="173"/>
      <c r="D4" s="173"/>
      <c r="E4" s="173"/>
      <c r="F4" s="173"/>
      <c r="G4" s="173"/>
      <c r="H4" s="173"/>
      <c r="I4" s="173"/>
      <c r="J4" s="173"/>
      <c r="K4" s="173"/>
      <c r="L4" s="33"/>
    </row>
    <row r="5" spans="1:18" ht="16.2" customHeigh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O5" s="33" t="s">
        <v>41</v>
      </c>
      <c r="P5" s="34" t="s">
        <v>69</v>
      </c>
      <c r="Q5" s="174"/>
      <c r="R5" s="174"/>
    </row>
    <row r="6" spans="1:18" ht="16.2" customHeight="1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P6" s="34"/>
      <c r="Q6" s="174"/>
      <c r="R6" s="174"/>
    </row>
    <row r="7" spans="1:18" ht="16.2" customHeight="1" x14ac:dyDescent="0.2"/>
    <row r="8" spans="1:18" ht="16.2" customHeight="1" thickBot="1" x14ac:dyDescent="0.25">
      <c r="C8" s="187"/>
      <c r="D8" s="187"/>
      <c r="E8" s="187"/>
      <c r="F8" s="187"/>
      <c r="G8" s="187"/>
      <c r="L8" s="187"/>
      <c r="M8" s="187"/>
      <c r="N8" s="187"/>
      <c r="O8" s="187"/>
      <c r="P8" s="187"/>
    </row>
    <row r="9" spans="1:18" ht="20.25" customHeight="1" thickBot="1" x14ac:dyDescent="0.25">
      <c r="A9" s="35"/>
      <c r="B9" s="36" t="s">
        <v>43</v>
      </c>
      <c r="C9" s="188" t="s">
        <v>44</v>
      </c>
      <c r="D9" s="189"/>
      <c r="E9" s="189"/>
      <c r="F9" s="189"/>
      <c r="G9" s="190"/>
      <c r="H9" s="38" t="s">
        <v>45</v>
      </c>
      <c r="I9" s="39"/>
      <c r="J9" s="37" t="s">
        <v>46</v>
      </c>
      <c r="K9" s="40" t="s">
        <v>43</v>
      </c>
      <c r="L9" s="188" t="s">
        <v>44</v>
      </c>
      <c r="M9" s="189"/>
      <c r="N9" s="189"/>
      <c r="O9" s="189"/>
      <c r="P9" s="190"/>
      <c r="Q9" s="38" t="s">
        <v>45</v>
      </c>
      <c r="R9" s="39"/>
    </row>
    <row r="10" spans="1:18" ht="57.75" customHeight="1" thickTop="1" x14ac:dyDescent="0.2">
      <c r="A10" s="41" t="s">
        <v>47</v>
      </c>
      <c r="B10" s="42" t="s">
        <v>68</v>
      </c>
      <c r="C10" s="43" t="s">
        <v>70</v>
      </c>
      <c r="D10" s="76"/>
      <c r="E10" s="44" t="s">
        <v>49</v>
      </c>
      <c r="F10" s="76"/>
      <c r="G10" s="45" t="s">
        <v>51</v>
      </c>
      <c r="H10" s="46" t="s">
        <v>42</v>
      </c>
      <c r="I10" s="47" t="s">
        <v>67</v>
      </c>
      <c r="J10" s="48">
        <v>0.41666666666666669</v>
      </c>
      <c r="K10" s="49"/>
      <c r="L10" s="43"/>
      <c r="M10" s="50"/>
      <c r="N10" s="44" t="s">
        <v>49</v>
      </c>
      <c r="O10" s="50"/>
      <c r="P10" s="45"/>
      <c r="Q10" s="51"/>
      <c r="R10" s="52" t="s">
        <v>53</v>
      </c>
    </row>
    <row r="11" spans="1:18" ht="57.75" customHeight="1" x14ac:dyDescent="0.2">
      <c r="A11" s="53" t="s">
        <v>54</v>
      </c>
      <c r="B11" s="42" t="s">
        <v>68</v>
      </c>
      <c r="C11" s="55" t="s">
        <v>18</v>
      </c>
      <c r="D11" s="77"/>
      <c r="E11" s="44" t="s">
        <v>49</v>
      </c>
      <c r="F11" s="77"/>
      <c r="G11" s="57" t="s">
        <v>15</v>
      </c>
      <c r="H11" s="46" t="s">
        <v>16</v>
      </c>
      <c r="I11" s="47" t="s">
        <v>67</v>
      </c>
      <c r="J11" s="48">
        <v>0.44444444444444442</v>
      </c>
      <c r="K11" s="49"/>
      <c r="L11" s="58"/>
      <c r="M11" s="59"/>
      <c r="N11" s="44" t="s">
        <v>49</v>
      </c>
      <c r="O11" s="59"/>
      <c r="P11" s="60"/>
      <c r="Q11" s="46"/>
      <c r="R11" s="52" t="s">
        <v>53</v>
      </c>
    </row>
    <row r="12" spans="1:18" ht="57.75" customHeight="1" x14ac:dyDescent="0.2">
      <c r="A12" s="53" t="s">
        <v>55</v>
      </c>
      <c r="B12" s="42" t="s">
        <v>68</v>
      </c>
      <c r="C12" s="58" t="s">
        <v>42</v>
      </c>
      <c r="D12" s="78"/>
      <c r="E12" s="44" t="s">
        <v>49</v>
      </c>
      <c r="F12" s="78"/>
      <c r="G12" s="60" t="s">
        <v>70</v>
      </c>
      <c r="H12" s="46" t="s">
        <v>69</v>
      </c>
      <c r="I12" s="47" t="s">
        <v>67</v>
      </c>
      <c r="J12" s="48">
        <v>0.47222222222222221</v>
      </c>
      <c r="K12" s="49"/>
      <c r="L12" s="58"/>
      <c r="M12" s="59"/>
      <c r="N12" s="44" t="s">
        <v>49</v>
      </c>
      <c r="O12" s="59"/>
      <c r="P12" s="60"/>
      <c r="Q12" s="46"/>
      <c r="R12" s="52" t="s">
        <v>53</v>
      </c>
    </row>
    <row r="13" spans="1:18" ht="57.75" customHeight="1" x14ac:dyDescent="0.2">
      <c r="A13" s="53" t="s">
        <v>56</v>
      </c>
      <c r="B13" s="42" t="s">
        <v>68</v>
      </c>
      <c r="C13" s="58" t="s">
        <v>16</v>
      </c>
      <c r="D13" s="78"/>
      <c r="E13" s="44" t="s">
        <v>49</v>
      </c>
      <c r="F13" s="78"/>
      <c r="G13" s="60" t="s">
        <v>18</v>
      </c>
      <c r="H13" s="46" t="s">
        <v>19</v>
      </c>
      <c r="I13" s="47" t="s">
        <v>67</v>
      </c>
      <c r="J13" s="48">
        <v>0.5</v>
      </c>
      <c r="K13" s="49"/>
      <c r="L13" s="58"/>
      <c r="M13" s="59"/>
      <c r="N13" s="44" t="s">
        <v>49</v>
      </c>
      <c r="O13" s="59"/>
      <c r="P13" s="60"/>
      <c r="Q13" s="46"/>
      <c r="R13" s="52" t="s">
        <v>53</v>
      </c>
    </row>
    <row r="14" spans="1:18" ht="57.75" customHeight="1" x14ac:dyDescent="0.2">
      <c r="A14" s="53" t="s">
        <v>57</v>
      </c>
      <c r="B14" s="42" t="s">
        <v>68</v>
      </c>
      <c r="C14" s="58" t="s">
        <v>69</v>
      </c>
      <c r="D14" s="78"/>
      <c r="E14" s="44" t="s">
        <v>49</v>
      </c>
      <c r="F14" s="78"/>
      <c r="G14" s="60" t="s">
        <v>42</v>
      </c>
      <c r="H14" s="46" t="s">
        <v>50</v>
      </c>
      <c r="I14" s="47" t="s">
        <v>67</v>
      </c>
      <c r="J14" s="48">
        <v>0.52777777777777779</v>
      </c>
      <c r="K14" s="49"/>
      <c r="L14" s="58"/>
      <c r="M14" s="59"/>
      <c r="N14" s="44" t="s">
        <v>49</v>
      </c>
      <c r="O14" s="59"/>
      <c r="P14" s="60"/>
      <c r="Q14" s="46"/>
      <c r="R14" s="52" t="s">
        <v>53</v>
      </c>
    </row>
    <row r="15" spans="1:18" ht="57.75" customHeight="1" x14ac:dyDescent="0.2">
      <c r="A15" s="61" t="s">
        <v>58</v>
      </c>
      <c r="B15" s="49"/>
      <c r="C15" s="58"/>
      <c r="D15" s="59"/>
      <c r="E15" s="44" t="s">
        <v>49</v>
      </c>
      <c r="F15" s="59"/>
      <c r="G15" s="60"/>
      <c r="H15" s="51"/>
      <c r="I15" s="52" t="s">
        <v>53</v>
      </c>
      <c r="J15" s="62">
        <v>0.55555555555555558</v>
      </c>
      <c r="K15" s="49"/>
      <c r="L15" s="55"/>
      <c r="M15" s="56"/>
      <c r="N15" s="44" t="s">
        <v>49</v>
      </c>
      <c r="O15" s="56"/>
      <c r="P15" s="57"/>
      <c r="Q15" s="51"/>
      <c r="R15" s="52" t="s">
        <v>53</v>
      </c>
    </row>
    <row r="16" spans="1:18" ht="57.75" customHeight="1" x14ac:dyDescent="0.2">
      <c r="A16" s="53" t="s">
        <v>59</v>
      </c>
      <c r="B16" s="49"/>
      <c r="C16" s="58"/>
      <c r="D16" s="59"/>
      <c r="E16" s="44" t="s">
        <v>49</v>
      </c>
      <c r="F16" s="59"/>
      <c r="G16" s="60"/>
      <c r="H16" s="46"/>
      <c r="I16" s="52" t="s">
        <v>53</v>
      </c>
      <c r="J16" s="48"/>
      <c r="K16" s="49"/>
      <c r="L16" s="58"/>
      <c r="M16" s="59"/>
      <c r="N16" s="44" t="s">
        <v>49</v>
      </c>
      <c r="O16" s="59"/>
      <c r="P16" s="60"/>
      <c r="Q16" s="46"/>
      <c r="R16" s="52" t="s">
        <v>53</v>
      </c>
    </row>
    <row r="17" spans="1:18" ht="57.75" customHeight="1" thickBot="1" x14ac:dyDescent="0.25">
      <c r="A17" s="63" t="s">
        <v>60</v>
      </c>
      <c r="B17" s="64"/>
      <c r="C17" s="65"/>
      <c r="D17" s="66"/>
      <c r="E17" s="67" t="s">
        <v>49</v>
      </c>
      <c r="F17" s="66"/>
      <c r="G17" s="68"/>
      <c r="H17" s="69"/>
      <c r="I17" s="70" t="s">
        <v>53</v>
      </c>
      <c r="J17" s="71"/>
      <c r="K17" s="64"/>
      <c r="L17" s="65"/>
      <c r="M17" s="66"/>
      <c r="N17" s="67" t="s">
        <v>49</v>
      </c>
      <c r="O17" s="66"/>
      <c r="P17" s="68"/>
      <c r="Q17" s="69"/>
      <c r="R17" s="70" t="s">
        <v>53</v>
      </c>
    </row>
    <row r="18" spans="1:18" ht="12" customHeight="1" x14ac:dyDescent="0.2">
      <c r="A18" s="34"/>
      <c r="J18" s="72"/>
    </row>
    <row r="19" spans="1:18" ht="21" customHeight="1" x14ac:dyDescent="0.2">
      <c r="A19" s="33" t="s">
        <v>61</v>
      </c>
      <c r="B19" s="186" t="s">
        <v>62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8" ht="21" customHeight="1" x14ac:dyDescent="0.2">
      <c r="B20" s="179" t="s">
        <v>63</v>
      </c>
      <c r="C20" s="179"/>
      <c r="D20" s="179"/>
      <c r="E20" s="179"/>
      <c r="F20" s="179"/>
      <c r="G20" s="179"/>
      <c r="H20" s="179"/>
      <c r="I20" s="179"/>
      <c r="J20" s="179"/>
      <c r="K20" s="179"/>
      <c r="M20" s="74"/>
      <c r="N20" s="74"/>
      <c r="O20" s="191" t="s">
        <v>64</v>
      </c>
      <c r="P20" s="192"/>
      <c r="Q20" s="192"/>
      <c r="R20" s="193"/>
    </row>
    <row r="21" spans="1:18" ht="21" customHeight="1" x14ac:dyDescent="0.2">
      <c r="A21" s="33" t="s">
        <v>61</v>
      </c>
      <c r="B21" s="179" t="s">
        <v>65</v>
      </c>
      <c r="C21" s="179"/>
      <c r="D21" s="179"/>
      <c r="E21" s="179"/>
      <c r="F21" s="179"/>
      <c r="G21" s="179"/>
      <c r="H21" s="179"/>
      <c r="I21" s="179"/>
      <c r="J21" s="179"/>
      <c r="K21" s="179"/>
      <c r="M21" s="75"/>
      <c r="N21" s="75"/>
      <c r="O21" s="180" t="s">
        <v>69</v>
      </c>
      <c r="P21" s="181"/>
      <c r="Q21" s="181"/>
      <c r="R21" s="182"/>
    </row>
    <row r="22" spans="1:18" ht="21" customHeight="1" x14ac:dyDescent="0.2">
      <c r="A22" s="33" t="s">
        <v>61</v>
      </c>
      <c r="B22" s="186" t="s">
        <v>66</v>
      </c>
      <c r="C22" s="186"/>
      <c r="D22" s="186"/>
      <c r="E22" s="186"/>
      <c r="F22" s="186"/>
      <c r="G22" s="186"/>
      <c r="H22" s="186"/>
      <c r="I22" s="186"/>
      <c r="J22" s="186"/>
      <c r="K22" s="186"/>
      <c r="M22" s="75"/>
      <c r="N22" s="75"/>
      <c r="O22" s="183"/>
      <c r="P22" s="184"/>
      <c r="Q22" s="184"/>
      <c r="R22" s="185"/>
    </row>
    <row r="23" spans="1:18" ht="12.75" customHeight="1" x14ac:dyDescent="0.2">
      <c r="A23" s="33"/>
      <c r="B23" s="73"/>
      <c r="C23" s="73"/>
      <c r="D23" s="73"/>
      <c r="E23" s="73"/>
      <c r="F23" s="73"/>
      <c r="G23" s="73"/>
      <c r="H23" s="73"/>
      <c r="I23" s="73"/>
      <c r="J23" s="73"/>
    </row>
  </sheetData>
  <sheetProtection formatCells="0" formatColumns="0" formatRows="0"/>
  <protectedRanges>
    <protectedRange sqref="C8:G8 L8:P8" name="範囲2"/>
    <protectedRange sqref="H15:H17 C17 L15 Q15:Q17 L17" name="範囲1"/>
    <protectedRange sqref="H10:H14 Q10:Q14 L11:L12" name="範囲1_4"/>
    <protectedRange sqref="K10:K17 B10:B17" name="範囲1_2_1"/>
    <protectedRange sqref="B4:K6" name="範囲4_1"/>
    <protectedRange sqref="Q21:R22 M21:O22" name="範囲1_3_1"/>
    <protectedRange sqref="Q5:R6" name="範囲3_1"/>
    <protectedRange sqref="M2:Q3" name="範囲1_1_2"/>
    <protectedRange sqref="B2:D3 G2:G3" name="範囲1_1"/>
  </protectedRanges>
  <mergeCells count="18">
    <mergeCell ref="B21:K21"/>
    <mergeCell ref="O21:R22"/>
    <mergeCell ref="B22:K22"/>
    <mergeCell ref="C8:G8"/>
    <mergeCell ref="L8:P8"/>
    <mergeCell ref="C9:G9"/>
    <mergeCell ref="L9:P9"/>
    <mergeCell ref="B19:P19"/>
    <mergeCell ref="B20:K20"/>
    <mergeCell ref="O20:R20"/>
    <mergeCell ref="B4:K6"/>
    <mergeCell ref="Q5:R5"/>
    <mergeCell ref="Q6:R6"/>
    <mergeCell ref="A1:R1"/>
    <mergeCell ref="B2:H3"/>
    <mergeCell ref="I2:K3"/>
    <mergeCell ref="M2:Q2"/>
    <mergeCell ref="M3:Q3"/>
  </mergeCells>
  <phoneticPr fontId="1"/>
  <printOptions horizontalCentered="1"/>
  <pageMargins left="0.47244094488188981" right="0.23622047244094491" top="0.43307086614173229" bottom="0.39370078740157483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1FCF-76E7-4F29-BF6D-EBCFBE111667}">
  <dimension ref="A1:AJ20"/>
  <sheetViews>
    <sheetView view="pageBreakPreview" zoomScaleNormal="110" zoomScaleSheetLayoutView="100" workbookViewId="0">
      <selection activeCell="A4" sqref="A4"/>
    </sheetView>
  </sheetViews>
  <sheetFormatPr defaultRowHeight="13.2" x14ac:dyDescent="0.2"/>
  <cols>
    <col min="1" max="1" width="7.6640625" customWidth="1"/>
    <col min="2" max="25" width="3.6640625" customWidth="1"/>
    <col min="26" max="29" width="4.6640625" customWidth="1"/>
    <col min="30" max="30" width="5.77734375" customWidth="1"/>
    <col min="31" max="33" width="4.6640625" customWidth="1"/>
  </cols>
  <sheetData>
    <row r="1" spans="1:36" ht="21" customHeight="1" x14ac:dyDescent="0.2">
      <c r="A1" s="161" t="s">
        <v>13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</row>
    <row r="2" spans="1:36" ht="12" customHeight="1" x14ac:dyDescent="0.2"/>
    <row r="3" spans="1:36" ht="21" customHeight="1" thickBot="1" x14ac:dyDescent="0.25">
      <c r="A3" s="162" t="s">
        <v>22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</row>
    <row r="4" spans="1:36" ht="21" customHeight="1" thickBot="1" x14ac:dyDescent="0.25">
      <c r="A4" s="111"/>
      <c r="B4" s="163" t="str">
        <f>A5</f>
        <v>白浜</v>
      </c>
      <c r="C4" s="163"/>
      <c r="D4" s="163"/>
      <c r="E4" s="163" t="str">
        <f>A7</f>
        <v>津田</v>
      </c>
      <c r="F4" s="163"/>
      <c r="G4" s="163"/>
      <c r="H4" s="163" t="str">
        <f>A9</f>
        <v>広畑</v>
      </c>
      <c r="I4" s="163"/>
      <c r="J4" s="163"/>
      <c r="K4" s="163" t="str">
        <f>A11</f>
        <v>大塩</v>
      </c>
      <c r="L4" s="163"/>
      <c r="M4" s="163"/>
      <c r="N4" s="163" t="str">
        <f>A13</f>
        <v>AC</v>
      </c>
      <c r="O4" s="163"/>
      <c r="P4" s="163"/>
      <c r="Q4" s="163" t="str">
        <f>A15</f>
        <v>網干</v>
      </c>
      <c r="R4" s="163"/>
      <c r="S4" s="164"/>
      <c r="T4" s="165">
        <f>A17</f>
        <v>0</v>
      </c>
      <c r="U4" s="165"/>
      <c r="V4" s="165"/>
      <c r="W4" s="166">
        <f>A19</f>
        <v>0</v>
      </c>
      <c r="X4" s="165"/>
      <c r="Y4" s="165"/>
      <c r="Z4" s="112" t="s">
        <v>0</v>
      </c>
      <c r="AA4" s="112" t="s">
        <v>1</v>
      </c>
      <c r="AB4" s="112" t="s">
        <v>2</v>
      </c>
      <c r="AC4" s="112" t="s">
        <v>3</v>
      </c>
      <c r="AD4" s="112" t="s">
        <v>4</v>
      </c>
      <c r="AE4" s="112" t="s">
        <v>5</v>
      </c>
      <c r="AF4" s="112" t="s">
        <v>6</v>
      </c>
      <c r="AG4" s="113" t="s">
        <v>7</v>
      </c>
    </row>
    <row r="5" spans="1:36" ht="18" customHeight="1" thickTop="1" x14ac:dyDescent="0.2">
      <c r="A5" s="159" t="s">
        <v>14</v>
      </c>
      <c r="B5" s="5"/>
      <c r="C5" s="6"/>
      <c r="D5" s="7"/>
      <c r="E5" s="114"/>
      <c r="F5" s="115" t="str">
        <f>IF(COUNT(E5,G5)=0,"",IF(E5&gt;G5,"○",IF(E5=G5,"△","●")))</f>
        <v/>
      </c>
      <c r="G5" s="114"/>
      <c r="H5" s="8"/>
      <c r="I5" s="115" t="str">
        <f>IF(COUNT(H5,J5)=0,"",IF(H5&gt;J5,"○",IF(H5=J5,"△","●")))</f>
        <v/>
      </c>
      <c r="J5" s="9"/>
      <c r="K5" s="114"/>
      <c r="L5" s="115" t="str">
        <f>IF(COUNT(K5,M5)=0,"",IF(K5&gt;M5,"○",IF(K5=M5,"△","●")))</f>
        <v/>
      </c>
      <c r="M5" s="114"/>
      <c r="N5" s="8"/>
      <c r="O5" s="115" t="str">
        <f>IF(COUNT(N5,P5)=0,"",IF(N5&gt;P5,"○",IF(N5=P5,"△","●")))</f>
        <v/>
      </c>
      <c r="P5" s="9"/>
      <c r="Q5" s="114"/>
      <c r="R5" s="115" t="str">
        <f>IF(COUNT(Q5,S5)=0,"",IF(Q5&gt;S5,"○",IF(Q5=S5,"△","●")))</f>
        <v/>
      </c>
      <c r="S5" s="114"/>
      <c r="T5" s="21"/>
      <c r="U5" s="110" t="str">
        <f>IF(COUNT(T5,V5)=0,"",IF(T5&gt;V5,"○",IF(T5=V5,"△","●")))</f>
        <v/>
      </c>
      <c r="V5" s="22"/>
      <c r="W5" s="110"/>
      <c r="X5" s="110" t="str">
        <f>IF(COUNT(W5,Y5)=0,"",IF(W5&gt;Y5,"○",IF(W5=Y5,"△","●")))</f>
        <v/>
      </c>
      <c r="Y5" s="110"/>
      <c r="Z5" s="148">
        <f>AA5*3+AB5*1</f>
        <v>0</v>
      </c>
      <c r="AA5" s="148">
        <f>COUNTIF(B5:Y6,"○")</f>
        <v>0</v>
      </c>
      <c r="AB5" s="148">
        <f>COUNTIF(B5:Y6,"△")</f>
        <v>0</v>
      </c>
      <c r="AC5" s="148">
        <f>COUNTIF(B5:Y6,"●")</f>
        <v>0</v>
      </c>
      <c r="AD5" s="146">
        <f>SUM(B5,E5,H5,K5,N5,Q5,T5,W5)</f>
        <v>0</v>
      </c>
      <c r="AE5" s="146">
        <f>SUM(D5,G5,J5,M5,P5,S5,V5,Y5)</f>
        <v>0</v>
      </c>
      <c r="AF5" s="148">
        <f>AD5-AE5</f>
        <v>0</v>
      </c>
      <c r="AG5" s="158"/>
      <c r="AI5" t="s">
        <v>11</v>
      </c>
    </row>
    <row r="6" spans="1:36" ht="18" customHeight="1" x14ac:dyDescent="0.2">
      <c r="A6" s="160"/>
      <c r="B6" s="10"/>
      <c r="C6" s="116"/>
      <c r="D6" s="11"/>
      <c r="E6" s="154" t="s">
        <v>29</v>
      </c>
      <c r="F6" s="152"/>
      <c r="G6" s="152"/>
      <c r="H6" s="154" t="s">
        <v>30</v>
      </c>
      <c r="I6" s="152"/>
      <c r="J6" s="155"/>
      <c r="K6" s="152" t="s">
        <v>28</v>
      </c>
      <c r="L6" s="152"/>
      <c r="M6" s="152"/>
      <c r="N6" s="154" t="s">
        <v>30</v>
      </c>
      <c r="O6" s="152"/>
      <c r="P6" s="155"/>
      <c r="Q6" s="152" t="s">
        <v>28</v>
      </c>
      <c r="R6" s="152"/>
      <c r="S6" s="152"/>
      <c r="T6" s="141"/>
      <c r="U6" s="142"/>
      <c r="V6" s="143"/>
      <c r="W6" s="142"/>
      <c r="X6" s="142"/>
      <c r="Y6" s="142"/>
      <c r="Z6" s="146"/>
      <c r="AA6" s="146"/>
      <c r="AB6" s="146"/>
      <c r="AC6" s="146"/>
      <c r="AD6" s="146"/>
      <c r="AE6" s="146"/>
      <c r="AF6" s="146"/>
      <c r="AG6" s="132"/>
    </row>
    <row r="7" spans="1:36" ht="18" customHeight="1" x14ac:dyDescent="0.2">
      <c r="A7" s="144" t="s">
        <v>18</v>
      </c>
      <c r="B7" s="12" t="str">
        <f>IF(G5="","",G5)</f>
        <v/>
      </c>
      <c r="C7" s="13" t="str">
        <f>IF(COUNT(B7,D7)=0,"",IF(B7&gt;D7,"○",IF(B7=D7,"△","●")))</f>
        <v/>
      </c>
      <c r="D7" s="14" t="str">
        <f>IF(E5="","",E5)</f>
        <v/>
      </c>
      <c r="E7" s="15"/>
      <c r="F7" s="16"/>
      <c r="G7" s="17"/>
      <c r="H7" s="18"/>
      <c r="I7" s="13" t="str">
        <f>IF(COUNT(H7,J7)=0,"",IF(H7&gt;J7,"○",IF(H7=J7,"△","●")))</f>
        <v/>
      </c>
      <c r="J7" s="19"/>
      <c r="K7" s="20"/>
      <c r="L7" s="13" t="str">
        <f>IF(COUNT(K7,M7)=0,"",IF(K7&gt;M7,"○",IF(K7=M7,"△","●")))</f>
        <v/>
      </c>
      <c r="M7" s="20"/>
      <c r="N7" s="18"/>
      <c r="O7" s="13" t="str">
        <f>IF(COUNT(N7,P7)=0,"",IF(N7&gt;P7,"○",IF(N7=P7,"△","●")))</f>
        <v/>
      </c>
      <c r="P7" s="19"/>
      <c r="Q7" s="20"/>
      <c r="R7" s="13" t="str">
        <f>IF(COUNT(Q7,S7)=0,"",IF(Q7&gt;S7,"○",IF(Q7=S7,"△","●")))</f>
        <v/>
      </c>
      <c r="S7" s="20"/>
      <c r="T7" s="23"/>
      <c r="U7" s="24" t="str">
        <f>IF(COUNT(T7,V7)=0,"",IF(T7&gt;V7,"○",IF(T7=V7,"△","●")))</f>
        <v/>
      </c>
      <c r="V7" s="25"/>
      <c r="W7" s="24"/>
      <c r="X7" s="24" t="str">
        <f>IF(COUNT(W7,Y7)=0,"",IF(W7&gt;Y7,"○",IF(W7=Y7,"△","●")))</f>
        <v/>
      </c>
      <c r="Y7" s="24"/>
      <c r="Z7" s="146">
        <f>AA7*3+AB7*1</f>
        <v>0</v>
      </c>
      <c r="AA7" s="148">
        <f t="shared" ref="AA7" si="0">COUNTIF(B7:Y8,"○")</f>
        <v>0</v>
      </c>
      <c r="AB7" s="148">
        <f t="shared" ref="AB7" si="1">COUNTIF(B7:Y8,"△")</f>
        <v>0</v>
      </c>
      <c r="AC7" s="148">
        <f t="shared" ref="AC7" si="2">COUNTIF(B7:Y8,"●")</f>
        <v>0</v>
      </c>
      <c r="AD7" s="146">
        <f t="shared" ref="AD7" si="3">SUM(B7,E7,H7,K7,N7,Q7,T7,W7)</f>
        <v>0</v>
      </c>
      <c r="AE7" s="146">
        <f t="shared" ref="AE7" si="4">SUM(D7,G7,J7,M7,P7,S7,V7,Y7)</f>
        <v>0</v>
      </c>
      <c r="AF7" s="148">
        <f t="shared" ref="AF7" si="5">AD7-AE7</f>
        <v>0</v>
      </c>
      <c r="AG7" s="132"/>
      <c r="AI7" s="3"/>
      <c r="AJ7" t="s">
        <v>8</v>
      </c>
    </row>
    <row r="8" spans="1:36" ht="18" customHeight="1" x14ac:dyDescent="0.2">
      <c r="A8" s="153"/>
      <c r="B8" s="149" t="str">
        <f>IF(E6="","",E6)</f>
        <v>12/8 大塩S広</v>
      </c>
      <c r="C8" s="150"/>
      <c r="D8" s="151"/>
      <c r="E8" s="10"/>
      <c r="F8" s="116"/>
      <c r="G8" s="11"/>
      <c r="H8" s="154" t="s">
        <v>29</v>
      </c>
      <c r="I8" s="152"/>
      <c r="J8" s="155"/>
      <c r="K8" s="152" t="s">
        <v>31</v>
      </c>
      <c r="L8" s="152"/>
      <c r="M8" s="152"/>
      <c r="N8" s="154"/>
      <c r="O8" s="152"/>
      <c r="P8" s="155"/>
      <c r="Q8" s="152" t="s">
        <v>31</v>
      </c>
      <c r="R8" s="152"/>
      <c r="S8" s="152"/>
      <c r="T8" s="126"/>
      <c r="U8" s="127"/>
      <c r="V8" s="128"/>
      <c r="W8" s="142"/>
      <c r="X8" s="142"/>
      <c r="Y8" s="142"/>
      <c r="Z8" s="146"/>
      <c r="AA8" s="146"/>
      <c r="AB8" s="146"/>
      <c r="AC8" s="146"/>
      <c r="AD8" s="146"/>
      <c r="AE8" s="146"/>
      <c r="AF8" s="146"/>
      <c r="AG8" s="132"/>
    </row>
    <row r="9" spans="1:36" ht="18" customHeight="1" x14ac:dyDescent="0.2">
      <c r="A9" s="144" t="s">
        <v>19</v>
      </c>
      <c r="B9" s="12" t="str">
        <f>IF(J5="","",J5)</f>
        <v/>
      </c>
      <c r="C9" s="13" t="str">
        <f>IF(COUNT(B9,D9)=0,"",IF(B9&gt;D9,"○",IF(B9=D9,"△","●")))</f>
        <v/>
      </c>
      <c r="D9" s="14" t="str">
        <f>IF(H5="","",H5)</f>
        <v/>
      </c>
      <c r="E9" s="12" t="str">
        <f>IF(J7="","",J7)</f>
        <v/>
      </c>
      <c r="F9" s="13" t="str">
        <f>IF(COUNT(E9,G9)=0,"",IF(E9&gt;G9,"○",IF(E9=G9,"△","●")))</f>
        <v/>
      </c>
      <c r="G9" s="14" t="str">
        <f>IF(H7="","",H7)</f>
        <v/>
      </c>
      <c r="H9" s="15"/>
      <c r="I9" s="16"/>
      <c r="J9" s="17"/>
      <c r="K9" s="20"/>
      <c r="L9" s="13" t="str">
        <f>IF(COUNT(K9,M9)=0,"",IF(K9&gt;M9,"○",IF(K9=M9,"△","●")))</f>
        <v/>
      </c>
      <c r="M9" s="20"/>
      <c r="N9" s="18"/>
      <c r="O9" s="13" t="str">
        <f>IF(COUNT(N9,P9)=0,"",IF(N9&gt;P9,"○",IF(N9=P9,"△","●")))</f>
        <v/>
      </c>
      <c r="P9" s="19"/>
      <c r="Q9" s="20"/>
      <c r="R9" s="13" t="str">
        <f>IF(COUNT(Q9,S9)=0,"",IF(Q9&gt;S9,"○",IF(Q9=S9,"△","●")))</f>
        <v/>
      </c>
      <c r="S9" s="20"/>
      <c r="T9" s="23"/>
      <c r="U9" s="24" t="str">
        <f>IF(COUNT(T9,V9)=0,"",IF(T9&gt;V9,"○",IF(T9=V9,"△","●")))</f>
        <v/>
      </c>
      <c r="V9" s="25"/>
      <c r="W9" s="24"/>
      <c r="X9" s="24" t="str">
        <f>IF(COUNT(W9,Y9)=0,"",IF(W9&gt;Y9,"○",IF(W9=Y9,"△","●")))</f>
        <v/>
      </c>
      <c r="Y9" s="24"/>
      <c r="Z9" s="146">
        <f>AA9*3+AB9*1</f>
        <v>0</v>
      </c>
      <c r="AA9" s="148">
        <f t="shared" ref="AA9" si="6">COUNTIF(B9:Y10,"○")</f>
        <v>0</v>
      </c>
      <c r="AB9" s="148">
        <f t="shared" ref="AB9" si="7">COUNTIF(B9:Y10,"△")</f>
        <v>0</v>
      </c>
      <c r="AC9" s="148">
        <f t="shared" ref="AC9" si="8">COUNTIF(B9:Y10,"●")</f>
        <v>0</v>
      </c>
      <c r="AD9" s="146">
        <f t="shared" ref="AD9" si="9">SUM(B9,E9,H9,K9,N9,Q9,T9,W9)</f>
        <v>0</v>
      </c>
      <c r="AE9" s="146">
        <f t="shared" ref="AE9" si="10">SUM(D9,G9,J9,M9,P9,S9,V9,Y9)</f>
        <v>0</v>
      </c>
      <c r="AF9" s="148">
        <f t="shared" ref="AF9" si="11">AD9-AE9</f>
        <v>0</v>
      </c>
      <c r="AG9" s="132"/>
      <c r="AI9" s="2"/>
      <c r="AJ9" t="s">
        <v>9</v>
      </c>
    </row>
    <row r="10" spans="1:36" ht="18" customHeight="1" x14ac:dyDescent="0.2">
      <c r="A10" s="153"/>
      <c r="B10" s="149" t="str">
        <f>IF(H6="","",H6)</f>
        <v>12/1 白浜小</v>
      </c>
      <c r="C10" s="150"/>
      <c r="D10" s="151"/>
      <c r="E10" s="149" t="str">
        <f>IF(H8="","",H8)</f>
        <v>12/8 大塩S広</v>
      </c>
      <c r="F10" s="150"/>
      <c r="G10" s="151"/>
      <c r="H10" s="10"/>
      <c r="I10" s="116"/>
      <c r="J10" s="11"/>
      <c r="K10" s="152" t="s">
        <v>27</v>
      </c>
      <c r="L10" s="152"/>
      <c r="M10" s="152"/>
      <c r="N10" s="154" t="s">
        <v>30</v>
      </c>
      <c r="O10" s="152"/>
      <c r="P10" s="155"/>
      <c r="Q10" s="152" t="s">
        <v>27</v>
      </c>
      <c r="R10" s="152"/>
      <c r="S10" s="152"/>
      <c r="T10" s="126"/>
      <c r="U10" s="127"/>
      <c r="V10" s="128"/>
      <c r="W10" s="156"/>
      <c r="X10" s="157"/>
      <c r="Y10" s="157"/>
      <c r="Z10" s="146"/>
      <c r="AA10" s="146"/>
      <c r="AB10" s="146"/>
      <c r="AC10" s="146"/>
      <c r="AD10" s="146"/>
      <c r="AE10" s="146"/>
      <c r="AF10" s="146"/>
      <c r="AG10" s="132"/>
    </row>
    <row r="11" spans="1:36" ht="18" customHeight="1" x14ac:dyDescent="0.2">
      <c r="A11" s="144" t="s">
        <v>15</v>
      </c>
      <c r="B11" s="12" t="str">
        <f>IF(M5="","",M5)</f>
        <v/>
      </c>
      <c r="C11" s="13" t="str">
        <f>IF(COUNT(B11,D11)=0,"",IF(B11&gt;D11,"○",IF(B11=D11,"△","●")))</f>
        <v/>
      </c>
      <c r="D11" s="14" t="str">
        <f>IF(K5="","",K5)</f>
        <v/>
      </c>
      <c r="E11" s="12" t="str">
        <f>IF(M7="","",M7)</f>
        <v/>
      </c>
      <c r="F11" s="13" t="str">
        <f>IF(COUNT(E11,G11)=0,"",IF(E11&gt;G11,"○",IF(E11=G11,"△","●")))</f>
        <v/>
      </c>
      <c r="G11" s="14" t="str">
        <f>IF(K7="","",K7)</f>
        <v/>
      </c>
      <c r="H11" s="12" t="str">
        <f>IF(M9="","",M9)</f>
        <v/>
      </c>
      <c r="I11" s="13" t="str">
        <f>IF(COUNT(H11,J11)=0,"",IF(H11&gt;J11,"○",IF(H11=J11,"△","●")))</f>
        <v/>
      </c>
      <c r="J11" s="14" t="str">
        <f>IF(K9="","",K9)</f>
        <v/>
      </c>
      <c r="K11" s="15"/>
      <c r="L11" s="16"/>
      <c r="M11" s="17"/>
      <c r="N11" s="18"/>
      <c r="O11" s="13" t="str">
        <f>IF(COUNT(N11,P11)=0,"",IF(N11&gt;P11,"○",IF(N11=P11,"△","●")))</f>
        <v/>
      </c>
      <c r="P11" s="19"/>
      <c r="Q11" s="20"/>
      <c r="R11" s="13" t="str">
        <f>IF(COUNT(Q11,S11)=0,"",IF(Q11&gt;S11,"○",IF(Q11=S11,"△","●")))</f>
        <v/>
      </c>
      <c r="S11" s="20"/>
      <c r="T11" s="23"/>
      <c r="U11" s="24" t="str">
        <f>IF(COUNT(T11,V11)=0,"",IF(T11&gt;V11,"○",IF(T11=V11,"△","●")))</f>
        <v/>
      </c>
      <c r="V11" s="25"/>
      <c r="W11" s="24"/>
      <c r="X11" s="24" t="str">
        <f>IF(COUNT(W11,Y11)=0,"",IF(W11&gt;Y11,"○",IF(W11=Y11,"△","●")))</f>
        <v/>
      </c>
      <c r="Y11" s="24"/>
      <c r="Z11" s="146">
        <f>AA11*3+AB11*1</f>
        <v>0</v>
      </c>
      <c r="AA11" s="148">
        <f t="shared" ref="AA11" si="12">COUNTIF(B11:Y12,"○")</f>
        <v>0</v>
      </c>
      <c r="AB11" s="148">
        <f t="shared" ref="AB11" si="13">COUNTIF(B11:Y12,"△")</f>
        <v>0</v>
      </c>
      <c r="AC11" s="148">
        <f t="shared" ref="AC11" si="14">COUNTIF(B11:Y12,"●")</f>
        <v>0</v>
      </c>
      <c r="AD11" s="146">
        <f t="shared" ref="AD11" si="15">SUM(B11,E11,H11,K11,N11,Q11,T11,W11)</f>
        <v>0</v>
      </c>
      <c r="AE11" s="146">
        <f t="shared" ref="AE11" si="16">SUM(D11,G11,J11,M11,P11,S11,V11,Y11)</f>
        <v>0</v>
      </c>
      <c r="AF11" s="148">
        <f t="shared" ref="AF11" si="17">AD11-AE11</f>
        <v>0</v>
      </c>
      <c r="AG11" s="132"/>
      <c r="AI11" s="4"/>
      <c r="AJ11" t="s">
        <v>10</v>
      </c>
    </row>
    <row r="12" spans="1:36" ht="18" customHeight="1" x14ac:dyDescent="0.2">
      <c r="A12" s="153"/>
      <c r="B12" s="149" t="str">
        <f>IF(K6="","",K6)</f>
        <v>11/17 大塩S広</v>
      </c>
      <c r="C12" s="150"/>
      <c r="D12" s="151"/>
      <c r="E12" s="149" t="str">
        <f>IF(K8="","",K8)</f>
        <v>12/7 大塩S広</v>
      </c>
      <c r="F12" s="150"/>
      <c r="G12" s="151"/>
      <c r="H12" s="149" t="str">
        <f>IF(K10="","",K10)</f>
        <v>11/10 大塩S広</v>
      </c>
      <c r="I12" s="150"/>
      <c r="J12" s="151"/>
      <c r="K12" s="10"/>
      <c r="L12" s="116"/>
      <c r="M12" s="11"/>
      <c r="N12" s="154" t="s">
        <v>28</v>
      </c>
      <c r="O12" s="152"/>
      <c r="P12" s="155"/>
      <c r="Q12" s="152" t="s">
        <v>27</v>
      </c>
      <c r="R12" s="152"/>
      <c r="S12" s="152"/>
      <c r="T12" s="141"/>
      <c r="U12" s="142"/>
      <c r="V12" s="143"/>
      <c r="W12" s="142"/>
      <c r="X12" s="142"/>
      <c r="Y12" s="142"/>
      <c r="Z12" s="146"/>
      <c r="AA12" s="146"/>
      <c r="AB12" s="146"/>
      <c r="AC12" s="146"/>
      <c r="AD12" s="146"/>
      <c r="AE12" s="146"/>
      <c r="AF12" s="146"/>
      <c r="AG12" s="132"/>
    </row>
    <row r="13" spans="1:36" ht="18" customHeight="1" x14ac:dyDescent="0.2">
      <c r="A13" s="144" t="s">
        <v>16</v>
      </c>
      <c r="B13" s="12" t="str">
        <f>IF(P5="","",P5)</f>
        <v/>
      </c>
      <c r="C13" s="13" t="str">
        <f>IF(COUNT(B13,D13)=0,"",IF(B13&gt;D13,"○",IF(B13=D13,"△","●")))</f>
        <v/>
      </c>
      <c r="D13" s="14" t="str">
        <f>IF(N5="","",N5)</f>
        <v/>
      </c>
      <c r="E13" s="12" t="str">
        <f>IF(P7="","",P7)</f>
        <v/>
      </c>
      <c r="F13" s="13" t="str">
        <f>IF(COUNT(E13,G13)=0,"",IF(E13&gt;G13,"○",IF(E13=G13,"△","●")))</f>
        <v/>
      </c>
      <c r="G13" s="14" t="str">
        <f>IF(N7="","",N7)</f>
        <v/>
      </c>
      <c r="H13" s="12" t="str">
        <f>IF(P9="","",P9)</f>
        <v/>
      </c>
      <c r="I13" s="13" t="str">
        <f>IF(COUNT(H13,J13)=0,"",IF(H13&gt;J13,"○",IF(H13=J13,"△","●")))</f>
        <v/>
      </c>
      <c r="J13" s="14" t="str">
        <f>IF(N9="","",N9)</f>
        <v/>
      </c>
      <c r="K13" s="12" t="str">
        <f>IF(P11="","",P11)</f>
        <v/>
      </c>
      <c r="L13" s="13" t="str">
        <f>IF(COUNT(K13,M13)=0,"",IF(K13&gt;M13,"○",IF(K13=M13,"△","●")))</f>
        <v/>
      </c>
      <c r="M13" s="14" t="str">
        <f>IF(N11="","",N11)</f>
        <v/>
      </c>
      <c r="N13" s="15"/>
      <c r="O13" s="16"/>
      <c r="P13" s="17"/>
      <c r="Q13" s="20"/>
      <c r="R13" s="13" t="str">
        <f>IF(COUNT(Q13,S13)=0,"",IF(Q13&gt;S13,"○",IF(Q13=S13,"△","●")))</f>
        <v/>
      </c>
      <c r="S13" s="20"/>
      <c r="T13" s="23"/>
      <c r="U13" s="24" t="str">
        <f>IF(COUNT(T13,V13)=0,"",IF(T13&gt;V13,"○",IF(T13=V13,"△","●")))</f>
        <v/>
      </c>
      <c r="V13" s="25"/>
      <c r="W13" s="24"/>
      <c r="X13" s="24" t="str">
        <f>IF(COUNT(W13,Y13)=0,"",IF(W13&gt;Y13,"○",IF(W13=Y13,"△","●")))</f>
        <v/>
      </c>
      <c r="Y13" s="24"/>
      <c r="Z13" s="146">
        <f>AA13*3+AB13*1</f>
        <v>0</v>
      </c>
      <c r="AA13" s="148">
        <f t="shared" ref="AA13" si="18">COUNTIF(B13:Y14,"○")</f>
        <v>0</v>
      </c>
      <c r="AB13" s="148">
        <f t="shared" ref="AB13" si="19">COUNTIF(B13:Y14,"△")</f>
        <v>0</v>
      </c>
      <c r="AC13" s="148">
        <f t="shared" ref="AC13" si="20">COUNTIF(B13:Y14,"●")</f>
        <v>0</v>
      </c>
      <c r="AD13" s="146">
        <f t="shared" ref="AD13" si="21">SUM(B13,E13,H13,K13,N13,Q13,T13,W13)</f>
        <v>0</v>
      </c>
      <c r="AE13" s="146">
        <f t="shared" ref="AE13" si="22">SUM(D13,G13,J13,M13,P13,S13,V13,Y13)</f>
        <v>0</v>
      </c>
      <c r="AF13" s="148">
        <f t="shared" ref="AF13" si="23">AD13-AE13</f>
        <v>0</v>
      </c>
      <c r="AG13" s="132"/>
      <c r="AI13" s="1"/>
      <c r="AJ13" t="s">
        <v>7</v>
      </c>
    </row>
    <row r="14" spans="1:36" ht="18" customHeight="1" x14ac:dyDescent="0.2">
      <c r="A14" s="153"/>
      <c r="B14" s="149" t="str">
        <f>IF(N6="","",N6)</f>
        <v>12/1 白浜小</v>
      </c>
      <c r="C14" s="150"/>
      <c r="D14" s="151"/>
      <c r="E14" s="149" t="str">
        <f>IF(N8="","",N8)</f>
        <v/>
      </c>
      <c r="F14" s="150"/>
      <c r="G14" s="151"/>
      <c r="H14" s="149" t="str">
        <f>IF(N10="","",N10)</f>
        <v>12/1 白浜小</v>
      </c>
      <c r="I14" s="150"/>
      <c r="J14" s="151"/>
      <c r="K14" s="149" t="str">
        <f>IF(N12="","",N12)</f>
        <v>11/17 大塩S広</v>
      </c>
      <c r="L14" s="150"/>
      <c r="M14" s="151"/>
      <c r="N14" s="10"/>
      <c r="O14" s="116"/>
      <c r="P14" s="11"/>
      <c r="Q14" s="152" t="s">
        <v>28</v>
      </c>
      <c r="R14" s="152"/>
      <c r="S14" s="152"/>
      <c r="T14" s="141"/>
      <c r="U14" s="142"/>
      <c r="V14" s="143"/>
      <c r="W14" s="142"/>
      <c r="X14" s="142"/>
      <c r="Y14" s="142"/>
      <c r="Z14" s="146"/>
      <c r="AA14" s="146"/>
      <c r="AB14" s="146"/>
      <c r="AC14" s="146"/>
      <c r="AD14" s="146"/>
      <c r="AE14" s="146"/>
      <c r="AF14" s="146"/>
      <c r="AG14" s="132"/>
    </row>
    <row r="15" spans="1:36" ht="18" customHeight="1" x14ac:dyDescent="0.2">
      <c r="A15" s="144" t="s">
        <v>20</v>
      </c>
      <c r="B15" s="12" t="str">
        <f>IF(S5="","",S5)</f>
        <v/>
      </c>
      <c r="C15" s="13" t="str">
        <f>IF(COUNT(B15,D15)=0,"",IF(B15&gt;D15,"○",IF(B15=D15,"△","●")))</f>
        <v/>
      </c>
      <c r="D15" s="14" t="str">
        <f>IF(Q5="","",Q5)</f>
        <v/>
      </c>
      <c r="E15" s="12" t="str">
        <f>IF(S7="","",S7)</f>
        <v/>
      </c>
      <c r="F15" s="13" t="str">
        <f>IF(COUNT(E15,G15)=0,"",IF(E15&gt;G15,"○",IF(E15=G15,"△","●")))</f>
        <v/>
      </c>
      <c r="G15" s="14" t="str">
        <f>IF(Q7="","",Q7)</f>
        <v/>
      </c>
      <c r="H15" s="12" t="str">
        <f>IF(S9="","",S9)</f>
        <v/>
      </c>
      <c r="I15" s="13" t="str">
        <f>IF(COUNT(H15,J15)=0,"",IF(H15&gt;J15,"○",IF(H15=J15,"△","●")))</f>
        <v/>
      </c>
      <c r="J15" s="14" t="str">
        <f>IF(Q9="","",Q9)</f>
        <v/>
      </c>
      <c r="K15" s="12" t="str">
        <f>IF(S11="","",S11)</f>
        <v/>
      </c>
      <c r="L15" s="13" t="str">
        <f>IF(COUNT(K15,M15)=0,"",IF(K15&gt;M15,"○",IF(K15=M15,"△","●")))</f>
        <v/>
      </c>
      <c r="M15" s="14" t="str">
        <f>IF(Q11="","",Q11)</f>
        <v/>
      </c>
      <c r="N15" s="12" t="str">
        <f>IF(S13="","",S13)</f>
        <v/>
      </c>
      <c r="O15" s="13" t="str">
        <f>IF(COUNT(N15,P15)=0,"",IF(N15&gt;P15,"○",IF(N15=P15,"△","●")))</f>
        <v/>
      </c>
      <c r="P15" s="14" t="str">
        <f>IF(Q13="","",Q13)</f>
        <v/>
      </c>
      <c r="Q15" s="15"/>
      <c r="R15" s="16"/>
      <c r="S15" s="16"/>
      <c r="T15" s="23"/>
      <c r="U15" s="24" t="str">
        <f t="shared" ref="U15" si="24">IF(COUNT(T15,V15)=0,"",IF(T15&gt;V15,"○",IF(T15=V15,"△","●")))</f>
        <v/>
      </c>
      <c r="V15" s="25"/>
      <c r="W15" s="23"/>
      <c r="X15" s="24" t="str">
        <f t="shared" ref="X15" si="25">IF(COUNT(W15,Y15)=0,"",IF(W15&gt;Y15,"○",IF(W15=Y15,"△","●")))</f>
        <v/>
      </c>
      <c r="Y15" s="25"/>
      <c r="Z15" s="146">
        <f>AA15*3+AB15*1</f>
        <v>0</v>
      </c>
      <c r="AA15" s="148">
        <f t="shared" ref="AA15" si="26">COUNTIF(B15:Y16,"○")</f>
        <v>0</v>
      </c>
      <c r="AB15" s="148">
        <f t="shared" ref="AB15" si="27">COUNTIF(B15:Y16,"△")</f>
        <v>0</v>
      </c>
      <c r="AC15" s="148">
        <f t="shared" ref="AC15" si="28">COUNTIF(B15:Y16,"●")</f>
        <v>0</v>
      </c>
      <c r="AD15" s="146">
        <f t="shared" ref="AD15" si="29">SUM(B15,E15,H15,K15,N15,Q15,T15,W15)</f>
        <v>0</v>
      </c>
      <c r="AE15" s="146">
        <f t="shared" ref="AE15" si="30">SUM(D15,G15,J15,M15,P15,S15,V15,Y15)</f>
        <v>0</v>
      </c>
      <c r="AF15" s="148">
        <f t="shared" ref="AF15" si="31">AD15-AE15</f>
        <v>0</v>
      </c>
      <c r="AG15" s="132"/>
      <c r="AI15" t="s">
        <v>12</v>
      </c>
    </row>
    <row r="16" spans="1:36" ht="18" customHeight="1" thickBot="1" x14ac:dyDescent="0.25">
      <c r="A16" s="145"/>
      <c r="B16" s="134" t="str">
        <f>IF(Q6="","",Q6)</f>
        <v>11/17 大塩S広</v>
      </c>
      <c r="C16" s="135"/>
      <c r="D16" s="136"/>
      <c r="E16" s="134" t="str">
        <f>IF(Q8="","",Q8)</f>
        <v>12/7 大塩S広</v>
      </c>
      <c r="F16" s="135"/>
      <c r="G16" s="136"/>
      <c r="H16" s="134" t="str">
        <f>IF(Q10="","",Q10)</f>
        <v>11/10 大塩S広</v>
      </c>
      <c r="I16" s="135"/>
      <c r="J16" s="136"/>
      <c r="K16" s="134" t="str">
        <f>IF(Q12="","",Q12)</f>
        <v>11/10 大塩S広</v>
      </c>
      <c r="L16" s="135"/>
      <c r="M16" s="136"/>
      <c r="N16" s="134" t="str">
        <f>IF(Q14="","",Q14)</f>
        <v>11/17 大塩S広</v>
      </c>
      <c r="O16" s="135"/>
      <c r="P16" s="136"/>
      <c r="Q16" s="117"/>
      <c r="R16" s="118"/>
      <c r="S16" s="118"/>
      <c r="T16" s="137"/>
      <c r="U16" s="138"/>
      <c r="V16" s="139"/>
      <c r="W16" s="137"/>
      <c r="X16" s="138"/>
      <c r="Y16" s="139"/>
      <c r="Z16" s="147"/>
      <c r="AA16" s="147"/>
      <c r="AB16" s="147"/>
      <c r="AC16" s="147"/>
      <c r="AD16" s="147"/>
      <c r="AE16" s="147"/>
      <c r="AF16" s="147"/>
      <c r="AG16" s="133"/>
    </row>
    <row r="17" spans="1:35" ht="18" customHeight="1" x14ac:dyDescent="0.2">
      <c r="A17" s="123"/>
      <c r="B17" s="21" t="str">
        <f>IF(V5="","",V5)</f>
        <v/>
      </c>
      <c r="C17" s="110" t="str">
        <f>IF(COUNT(B17,D17)=0,"",IF(B17&gt;D17,"○",IF(B17=D17,"△","●")))</f>
        <v/>
      </c>
      <c r="D17" s="22" t="str">
        <f>IF(T5="","",T5)</f>
        <v/>
      </c>
      <c r="E17" s="21" t="str">
        <f>IF(V7="","",V7)</f>
        <v/>
      </c>
      <c r="F17" s="110" t="str">
        <f>IF(COUNT(E17,G17)=0,"",IF(E17&gt;G17,"○",IF(E17=G17,"△","●")))</f>
        <v/>
      </c>
      <c r="G17" s="22" t="str">
        <f>IF(T7="","",T7)</f>
        <v/>
      </c>
      <c r="H17" s="21" t="str">
        <f>IF(V9="","",V9)</f>
        <v/>
      </c>
      <c r="I17" s="110" t="str">
        <f>IF(COUNT(H17,J17)=0,"",IF(H17&gt;J17,"○",IF(H17=J17,"△","●")))</f>
        <v/>
      </c>
      <c r="J17" s="22" t="str">
        <f>IF(T9="","",T9)</f>
        <v/>
      </c>
      <c r="K17" s="21" t="str">
        <f>IF(V11="","",V11)</f>
        <v/>
      </c>
      <c r="L17" s="110" t="str">
        <f>IF(COUNT(K17,M17)=0,"",IF(K17&gt;M17,"○",IF(K17=M17,"△","●")))</f>
        <v/>
      </c>
      <c r="M17" s="22" t="str">
        <f>IF(T11="","",T11)</f>
        <v/>
      </c>
      <c r="N17" s="21" t="str">
        <f>IF(V13="","",V13)</f>
        <v/>
      </c>
      <c r="O17" s="110" t="str">
        <f>IF(COUNT(N17,P17)=0,"",IF(N17&gt;P17,"○",IF(N17=P17,"△","●")))</f>
        <v/>
      </c>
      <c r="P17" s="22" t="str">
        <f>IF(T13="","",T13)</f>
        <v/>
      </c>
      <c r="Q17" s="21" t="str">
        <f>IF(V15="","",V15)</f>
        <v/>
      </c>
      <c r="R17" s="110" t="str">
        <f>IF(COUNT(Q17,S17)=0,"",IF(Q17&gt;S17,"○",IF(Q17=S17,"△","●")))</f>
        <v/>
      </c>
      <c r="S17" s="22" t="str">
        <f>IF(T15="","",T15)</f>
        <v/>
      </c>
      <c r="T17" s="21"/>
      <c r="U17" s="110"/>
      <c r="V17" s="22"/>
      <c r="W17" s="21"/>
      <c r="X17" s="110" t="str">
        <f t="shared" ref="X17" si="32">IF(COUNT(W17,Y17)=0,"",IF(W17&gt;Y17,"○",IF(W17=Y17,"△","●")))</f>
        <v/>
      </c>
      <c r="Y17" s="22"/>
      <c r="Z17" s="124">
        <f>AA17*3+AB17*1</f>
        <v>0</v>
      </c>
      <c r="AA17" s="124">
        <f t="shared" ref="AA17" si="33">COUNTIF(B17:Y18,"○")</f>
        <v>0</v>
      </c>
      <c r="AB17" s="124">
        <f t="shared" ref="AB17" si="34">COUNTIF(B17:Y18,"△")</f>
        <v>0</v>
      </c>
      <c r="AC17" s="124">
        <f t="shared" ref="AC17" si="35">COUNTIF(B17:Y18,"●")</f>
        <v>0</v>
      </c>
      <c r="AD17" s="124">
        <f t="shared" ref="AD17" si="36">SUM(B17,E17,H17,K17,N17,Q17,T17,W17)</f>
        <v>0</v>
      </c>
      <c r="AE17" s="124">
        <f t="shared" ref="AE17" si="37">SUM(D17,G17,J17,M17,P17,S17,V17,Y17)</f>
        <v>0</v>
      </c>
      <c r="AF17" s="124">
        <f t="shared" ref="AF17" si="38">AD17-AE17</f>
        <v>0</v>
      </c>
      <c r="AG17" s="124"/>
      <c r="AI17" t="s">
        <v>12</v>
      </c>
    </row>
    <row r="18" spans="1:35" ht="18" customHeight="1" x14ac:dyDescent="0.2">
      <c r="A18" s="124"/>
      <c r="B18" s="126" t="str">
        <f>IF(T6="","",T6)</f>
        <v/>
      </c>
      <c r="C18" s="127"/>
      <c r="D18" s="128"/>
      <c r="E18" s="126" t="str">
        <f>IF(T8="","",T8)</f>
        <v/>
      </c>
      <c r="F18" s="127"/>
      <c r="G18" s="128"/>
      <c r="H18" s="126" t="str">
        <f>IF(T10="","",T10)</f>
        <v/>
      </c>
      <c r="I18" s="127"/>
      <c r="J18" s="128"/>
      <c r="K18" s="126" t="str">
        <f>IF(T12="","",T12)</f>
        <v/>
      </c>
      <c r="L18" s="127"/>
      <c r="M18" s="128"/>
      <c r="N18" s="126" t="str">
        <f>IF(T14="","",T14)</f>
        <v/>
      </c>
      <c r="O18" s="127"/>
      <c r="P18" s="128"/>
      <c r="Q18" s="126" t="str">
        <f>IF(T16="","",T16)</f>
        <v/>
      </c>
      <c r="R18" s="127"/>
      <c r="S18" s="128"/>
      <c r="T18" s="26"/>
      <c r="U18" s="27"/>
      <c r="V18" s="28"/>
      <c r="W18" s="141"/>
      <c r="X18" s="142"/>
      <c r="Y18" s="143"/>
      <c r="Z18" s="125"/>
      <c r="AA18" s="125"/>
      <c r="AB18" s="125"/>
      <c r="AC18" s="125"/>
      <c r="AD18" s="125"/>
      <c r="AE18" s="125"/>
      <c r="AF18" s="125"/>
      <c r="AG18" s="125"/>
    </row>
    <row r="19" spans="1:35" ht="18" customHeight="1" x14ac:dyDescent="0.2">
      <c r="A19" s="140"/>
      <c r="B19" s="23" t="str">
        <f>IF(Y5="","",Y5)</f>
        <v/>
      </c>
      <c r="C19" s="24" t="str">
        <f>IF(COUNT(B19,D19)=0,"",IF(B19&gt;D19,"○",IF(B19=D19,"△","●")))</f>
        <v/>
      </c>
      <c r="D19" s="25" t="str">
        <f>IF(W5="","",W5)</f>
        <v/>
      </c>
      <c r="E19" s="23" t="str">
        <f>IF(Y7="","",Y7)</f>
        <v/>
      </c>
      <c r="F19" s="24" t="str">
        <f>IF(COUNT(E19,G19)=0,"",IF(E19&gt;G19,"○",IF(E19=G19,"△","●")))</f>
        <v/>
      </c>
      <c r="G19" s="25" t="str">
        <f>IF(W7="","",W7)</f>
        <v/>
      </c>
      <c r="H19" s="23" t="str">
        <f>IF(Y9="","",Y9)</f>
        <v/>
      </c>
      <c r="I19" s="24" t="str">
        <f>IF(COUNT(H19,J19)=0,"",IF(H19&gt;J19,"○",IF(H19=J19,"△","●")))</f>
        <v/>
      </c>
      <c r="J19" s="25" t="str">
        <f>IF(W9="","",W9)</f>
        <v/>
      </c>
      <c r="K19" s="23" t="str">
        <f>IF(Y11="","",Y11)</f>
        <v/>
      </c>
      <c r="L19" s="24" t="str">
        <f>IF(COUNT(K19,M19)=0,"",IF(K19&gt;M19,"○",IF(K19=M19,"△","●")))</f>
        <v/>
      </c>
      <c r="M19" s="25" t="str">
        <f>IF(W11="","",W11)</f>
        <v/>
      </c>
      <c r="N19" s="23" t="str">
        <f>IF(Y13="","",Y13)</f>
        <v/>
      </c>
      <c r="O19" s="24" t="str">
        <f>IF(COUNT(N19,P19)=0,"",IF(N19&gt;P19,"○",IF(N19=P19,"△","●")))</f>
        <v/>
      </c>
      <c r="P19" s="25" t="str">
        <f>IF(W13="","",W13)</f>
        <v/>
      </c>
      <c r="Q19" s="23" t="str">
        <f>IF(Y15="","",Y15)</f>
        <v/>
      </c>
      <c r="R19" s="24" t="str">
        <f t="shared" ref="R19" si="39">IF(COUNT(Q19,S19)=0,"",IF(Q19&gt;S19,"○",IF(Q19=S19,"△","●")))</f>
        <v/>
      </c>
      <c r="S19" s="25" t="str">
        <f>IF(W15="","",W15)</f>
        <v/>
      </c>
      <c r="T19" s="23" t="str">
        <f>IF(Y17="","",Y17)</f>
        <v/>
      </c>
      <c r="U19" s="24" t="str">
        <f t="shared" ref="U19" si="40">IF(COUNT(T19,V19)=0,"",IF(T19&gt;V19,"○",IF(T19=V19,"△","●")))</f>
        <v/>
      </c>
      <c r="V19" s="25" t="str">
        <f t="shared" ref="V19" si="41">IF(W17="","",W17)</f>
        <v/>
      </c>
      <c r="W19" s="24"/>
      <c r="X19" s="24"/>
      <c r="Y19" s="25"/>
      <c r="Z19" s="125">
        <f>AA19*3+AB19*1</f>
        <v>0</v>
      </c>
      <c r="AA19" s="124">
        <f t="shared" ref="AA19" si="42">COUNTIF(B19:Y20,"○")</f>
        <v>0</v>
      </c>
      <c r="AB19" s="124">
        <f t="shared" ref="AB19" si="43">COUNTIF(B19:Y20,"△")</f>
        <v>0</v>
      </c>
      <c r="AC19" s="124">
        <f t="shared" ref="AC19" si="44">COUNTIF(B19:Y20,"●")</f>
        <v>0</v>
      </c>
      <c r="AD19" s="125">
        <f t="shared" ref="AD19" si="45">SUM(B19,E19,H19,K19,N19,Q19,T19,W19)</f>
        <v>0</v>
      </c>
      <c r="AE19" s="125">
        <f t="shared" ref="AE19" si="46">SUM(D19,G19,J19,M19,P19,S19,V19,Y19)</f>
        <v>0</v>
      </c>
      <c r="AF19" s="124">
        <f t="shared" ref="AF19" si="47">AD19-AE19</f>
        <v>0</v>
      </c>
      <c r="AG19" s="125"/>
      <c r="AI19" t="s">
        <v>12</v>
      </c>
    </row>
    <row r="20" spans="1:35" ht="18" customHeight="1" x14ac:dyDescent="0.2">
      <c r="A20" s="124"/>
      <c r="B20" s="126" t="str">
        <f>IF(W6="","",W6)</f>
        <v/>
      </c>
      <c r="C20" s="127"/>
      <c r="D20" s="128"/>
      <c r="E20" s="126" t="str">
        <f>IF(W8="","",W8)</f>
        <v/>
      </c>
      <c r="F20" s="127"/>
      <c r="G20" s="128"/>
      <c r="H20" s="129" t="str">
        <f>IF(W10="","",W10)</f>
        <v/>
      </c>
      <c r="I20" s="130"/>
      <c r="J20" s="131"/>
      <c r="K20" s="126" t="str">
        <f>IF(W12="","",W12)</f>
        <v/>
      </c>
      <c r="L20" s="127"/>
      <c r="M20" s="128"/>
      <c r="N20" s="126" t="str">
        <f>IF(W14="","",W14)</f>
        <v/>
      </c>
      <c r="O20" s="127"/>
      <c r="P20" s="128"/>
      <c r="Q20" s="126" t="str">
        <f>IF(W16="","",W16)</f>
        <v/>
      </c>
      <c r="R20" s="127"/>
      <c r="S20" s="128"/>
      <c r="T20" s="126" t="str">
        <f t="shared" ref="T20" si="48">IF(W18="","",W18)</f>
        <v/>
      </c>
      <c r="U20" s="127"/>
      <c r="V20" s="128"/>
      <c r="W20" s="27"/>
      <c r="X20" s="27"/>
      <c r="Y20" s="28"/>
      <c r="Z20" s="125"/>
      <c r="AA20" s="125"/>
      <c r="AB20" s="125"/>
      <c r="AC20" s="125"/>
      <c r="AD20" s="125"/>
      <c r="AE20" s="125"/>
      <c r="AF20" s="125"/>
      <c r="AG20" s="125"/>
    </row>
  </sheetData>
  <mergeCells count="138">
    <mergeCell ref="A17:A18"/>
    <mergeCell ref="Z17:Z18"/>
    <mergeCell ref="AA17:AA18"/>
    <mergeCell ref="AB17:AB18"/>
    <mergeCell ref="AC17:AC18"/>
    <mergeCell ref="AD17:AD18"/>
    <mergeCell ref="AE19:AE20"/>
    <mergeCell ref="AF19:AF20"/>
    <mergeCell ref="AG19:AG20"/>
    <mergeCell ref="B20:D20"/>
    <mergeCell ref="E20:G20"/>
    <mergeCell ref="H20:J20"/>
    <mergeCell ref="K20:M20"/>
    <mergeCell ref="N20:P20"/>
    <mergeCell ref="Q20:S20"/>
    <mergeCell ref="T20:V20"/>
    <mergeCell ref="AG15:AG16"/>
    <mergeCell ref="B16:D16"/>
    <mergeCell ref="E16:G16"/>
    <mergeCell ref="H16:J16"/>
    <mergeCell ref="K16:M16"/>
    <mergeCell ref="N16:P16"/>
    <mergeCell ref="T16:V16"/>
    <mergeCell ref="W16:Y16"/>
    <mergeCell ref="A19:A20"/>
    <mergeCell ref="Z19:Z20"/>
    <mergeCell ref="AA19:AA20"/>
    <mergeCell ref="AB19:AB20"/>
    <mergeCell ref="AC19:AC20"/>
    <mergeCell ref="AD19:AD20"/>
    <mergeCell ref="AE17:AE18"/>
    <mergeCell ref="AF17:AF18"/>
    <mergeCell ref="AG17:AG18"/>
    <mergeCell ref="B18:D18"/>
    <mergeCell ref="E18:G18"/>
    <mergeCell ref="H18:J18"/>
    <mergeCell ref="K18:M18"/>
    <mergeCell ref="N18:P18"/>
    <mergeCell ref="Q18:S18"/>
    <mergeCell ref="W18:Y18"/>
    <mergeCell ref="A15:A16"/>
    <mergeCell ref="Z15:Z16"/>
    <mergeCell ref="AA15:AA16"/>
    <mergeCell ref="AB15:AB16"/>
    <mergeCell ref="AC15:AC16"/>
    <mergeCell ref="AD15:AD16"/>
    <mergeCell ref="AE13:AE14"/>
    <mergeCell ref="AF13:AF14"/>
    <mergeCell ref="AG13:AG14"/>
    <mergeCell ref="B14:D14"/>
    <mergeCell ref="E14:G14"/>
    <mergeCell ref="H14:J14"/>
    <mergeCell ref="K14:M14"/>
    <mergeCell ref="Q14:S14"/>
    <mergeCell ref="T14:V14"/>
    <mergeCell ref="W14:Y14"/>
    <mergeCell ref="A13:A14"/>
    <mergeCell ref="Z13:Z14"/>
    <mergeCell ref="AA13:AA14"/>
    <mergeCell ref="AB13:AB14"/>
    <mergeCell ref="AC13:AC14"/>
    <mergeCell ref="AD13:AD14"/>
    <mergeCell ref="AE15:AE16"/>
    <mergeCell ref="AF15:AF16"/>
    <mergeCell ref="A9:A10"/>
    <mergeCell ref="Z9:Z10"/>
    <mergeCell ref="AA9:AA10"/>
    <mergeCell ref="AB9:AB10"/>
    <mergeCell ref="AC9:AC10"/>
    <mergeCell ref="AD9:AD10"/>
    <mergeCell ref="AE11:AE12"/>
    <mergeCell ref="AF11:AF12"/>
    <mergeCell ref="AG11:AG12"/>
    <mergeCell ref="B12:D12"/>
    <mergeCell ref="E12:G12"/>
    <mergeCell ref="H12:J12"/>
    <mergeCell ref="N12:P12"/>
    <mergeCell ref="Q12:S12"/>
    <mergeCell ref="T12:V12"/>
    <mergeCell ref="W12:Y12"/>
    <mergeCell ref="AG7:AG8"/>
    <mergeCell ref="B8:D8"/>
    <mergeCell ref="H8:J8"/>
    <mergeCell ref="K8:M8"/>
    <mergeCell ref="N8:P8"/>
    <mergeCell ref="Q8:S8"/>
    <mergeCell ref="T8:V8"/>
    <mergeCell ref="W8:Y8"/>
    <mergeCell ref="A11:A12"/>
    <mergeCell ref="Z11:Z12"/>
    <mergeCell ref="AA11:AA12"/>
    <mergeCell ref="AB11:AB12"/>
    <mergeCell ref="AC11:AC12"/>
    <mergeCell ref="AD11:AD12"/>
    <mergeCell ref="AE9:AE10"/>
    <mergeCell ref="AF9:AF10"/>
    <mergeCell ref="AG9:AG10"/>
    <mergeCell ref="B10:D10"/>
    <mergeCell ref="E10:G10"/>
    <mergeCell ref="K10:M10"/>
    <mergeCell ref="N10:P10"/>
    <mergeCell ref="Q10:S10"/>
    <mergeCell ref="T10:V10"/>
    <mergeCell ref="W10:Y10"/>
    <mergeCell ref="A7:A8"/>
    <mergeCell ref="Z7:Z8"/>
    <mergeCell ref="AA7:AA8"/>
    <mergeCell ref="AB7:AB8"/>
    <mergeCell ref="AC7:AC8"/>
    <mergeCell ref="AD7:AD8"/>
    <mergeCell ref="AE5:AE6"/>
    <mergeCell ref="AF5:AF6"/>
    <mergeCell ref="AG5:AG6"/>
    <mergeCell ref="E6:G6"/>
    <mergeCell ref="H6:J6"/>
    <mergeCell ref="K6:M6"/>
    <mergeCell ref="N6:P6"/>
    <mergeCell ref="Q6:S6"/>
    <mergeCell ref="T6:V6"/>
    <mergeCell ref="W6:Y6"/>
    <mergeCell ref="A5:A6"/>
    <mergeCell ref="Z5:Z6"/>
    <mergeCell ref="AA5:AA6"/>
    <mergeCell ref="AB5:AB6"/>
    <mergeCell ref="AC5:AC6"/>
    <mergeCell ref="AD5:AD6"/>
    <mergeCell ref="AE7:AE8"/>
    <mergeCell ref="AF7:AF8"/>
    <mergeCell ref="A1:AG1"/>
    <mergeCell ref="A3:AG3"/>
    <mergeCell ref="B4:D4"/>
    <mergeCell ref="E4:G4"/>
    <mergeCell ref="H4:J4"/>
    <mergeCell ref="K4:M4"/>
    <mergeCell ref="N4:P4"/>
    <mergeCell ref="Q4:S4"/>
    <mergeCell ref="T4:V4"/>
    <mergeCell ref="W4:Y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10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62E6-EA5C-466D-92E5-7A9474835B8C}">
  <dimension ref="A1:AJ20"/>
  <sheetViews>
    <sheetView view="pageBreakPreview" zoomScaleNormal="110" zoomScaleSheetLayoutView="100" workbookViewId="0">
      <selection activeCell="A4" sqref="A4"/>
    </sheetView>
  </sheetViews>
  <sheetFormatPr defaultRowHeight="13.2" x14ac:dyDescent="0.2"/>
  <cols>
    <col min="1" max="1" width="7.6640625" customWidth="1"/>
    <col min="2" max="25" width="3.6640625" customWidth="1"/>
    <col min="26" max="29" width="4.6640625" customWidth="1"/>
    <col min="30" max="30" width="5.77734375" customWidth="1"/>
    <col min="31" max="33" width="4.6640625" customWidth="1"/>
  </cols>
  <sheetData>
    <row r="1" spans="1:36" ht="21" customHeight="1" x14ac:dyDescent="0.2">
      <c r="A1" s="161" t="s">
        <v>13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</row>
    <row r="2" spans="1:36" ht="12" customHeight="1" x14ac:dyDescent="0.2"/>
    <row r="3" spans="1:36" ht="21" customHeight="1" thickBot="1" x14ac:dyDescent="0.25">
      <c r="A3" s="162" t="s">
        <v>23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</row>
    <row r="4" spans="1:36" ht="21" customHeight="1" thickBot="1" x14ac:dyDescent="0.25">
      <c r="A4" s="111"/>
      <c r="B4" s="163" t="str">
        <f>A5</f>
        <v>白浜</v>
      </c>
      <c r="C4" s="163"/>
      <c r="D4" s="163"/>
      <c r="E4" s="163" t="str">
        <f>A7</f>
        <v>津田</v>
      </c>
      <c r="F4" s="163"/>
      <c r="G4" s="163"/>
      <c r="H4" s="163" t="str">
        <f>A9</f>
        <v>広畑</v>
      </c>
      <c r="I4" s="163"/>
      <c r="J4" s="163"/>
      <c r="K4" s="163" t="str">
        <f>A11</f>
        <v>大塩</v>
      </c>
      <c r="L4" s="163"/>
      <c r="M4" s="163"/>
      <c r="N4" s="163" t="str">
        <f>A13</f>
        <v>AC</v>
      </c>
      <c r="O4" s="163"/>
      <c r="P4" s="163"/>
      <c r="Q4" s="165">
        <f>A15</f>
        <v>0</v>
      </c>
      <c r="R4" s="165"/>
      <c r="S4" s="167"/>
      <c r="T4" s="165">
        <f>A17</f>
        <v>0</v>
      </c>
      <c r="U4" s="165"/>
      <c r="V4" s="165"/>
      <c r="W4" s="166">
        <f>A19</f>
        <v>0</v>
      </c>
      <c r="X4" s="165"/>
      <c r="Y4" s="165"/>
      <c r="Z4" s="112" t="s">
        <v>0</v>
      </c>
      <c r="AA4" s="112" t="s">
        <v>1</v>
      </c>
      <c r="AB4" s="112" t="s">
        <v>2</v>
      </c>
      <c r="AC4" s="112" t="s">
        <v>3</v>
      </c>
      <c r="AD4" s="112" t="s">
        <v>4</v>
      </c>
      <c r="AE4" s="112" t="s">
        <v>5</v>
      </c>
      <c r="AF4" s="112" t="s">
        <v>6</v>
      </c>
      <c r="AG4" s="113" t="s">
        <v>7</v>
      </c>
    </row>
    <row r="5" spans="1:36" ht="18" customHeight="1" thickTop="1" x14ac:dyDescent="0.2">
      <c r="A5" s="159" t="s">
        <v>14</v>
      </c>
      <c r="B5" s="5"/>
      <c r="C5" s="6"/>
      <c r="D5" s="7"/>
      <c r="E5" s="114"/>
      <c r="F5" s="115" t="str">
        <f>IF(COUNT(E5,G5)=0,"",IF(E5&gt;G5,"○",IF(E5=G5,"△","●")))</f>
        <v/>
      </c>
      <c r="G5" s="114"/>
      <c r="H5" s="8"/>
      <c r="I5" s="115" t="str">
        <f>IF(COUNT(H5,J5)=0,"",IF(H5&gt;J5,"○",IF(H5=J5,"△","●")))</f>
        <v/>
      </c>
      <c r="J5" s="9"/>
      <c r="K5" s="114"/>
      <c r="L5" s="115" t="str">
        <f>IF(COUNT(K5,M5)=0,"",IF(K5&gt;M5,"○",IF(K5=M5,"△","●")))</f>
        <v/>
      </c>
      <c r="M5" s="114"/>
      <c r="N5" s="8"/>
      <c r="O5" s="115" t="str">
        <f>IF(COUNT(N5,P5)=0,"",IF(N5&gt;P5,"○",IF(N5=P5,"△","●")))</f>
        <v/>
      </c>
      <c r="P5" s="9"/>
      <c r="Q5" s="120"/>
      <c r="R5" s="120" t="str">
        <f>IF(COUNT(Q5,S5)=0,"",IF(Q5&gt;S5,"○",IF(Q5=S5,"△","●")))</f>
        <v/>
      </c>
      <c r="S5" s="120"/>
      <c r="T5" s="21"/>
      <c r="U5" s="110" t="str">
        <f>IF(COUNT(T5,V5)=0,"",IF(T5&gt;V5,"○",IF(T5=V5,"△","●")))</f>
        <v/>
      </c>
      <c r="V5" s="22"/>
      <c r="W5" s="110"/>
      <c r="X5" s="110" t="str">
        <f>IF(COUNT(W5,Y5)=0,"",IF(W5&gt;Y5,"○",IF(W5=Y5,"△","●")))</f>
        <v/>
      </c>
      <c r="Y5" s="110"/>
      <c r="Z5" s="148">
        <f>AA5*3+AB5*1</f>
        <v>0</v>
      </c>
      <c r="AA5" s="148">
        <f>COUNTIF(B5:Y6,"○")</f>
        <v>0</v>
      </c>
      <c r="AB5" s="148">
        <f>COUNTIF(B5:Y6,"△")</f>
        <v>0</v>
      </c>
      <c r="AC5" s="148">
        <f>COUNTIF(B5:Y6,"●")</f>
        <v>0</v>
      </c>
      <c r="AD5" s="146">
        <f>SUM(B5,E5,H5,K5,N5,Q5,T5,W5)</f>
        <v>0</v>
      </c>
      <c r="AE5" s="146">
        <f>SUM(D5,G5,J5,M5,P5,S5,V5,Y5)</f>
        <v>0</v>
      </c>
      <c r="AF5" s="148">
        <f>AD5-AE5</f>
        <v>0</v>
      </c>
      <c r="AG5" s="158"/>
      <c r="AI5" t="s">
        <v>11</v>
      </c>
    </row>
    <row r="6" spans="1:36" ht="18" customHeight="1" x14ac:dyDescent="0.2">
      <c r="A6" s="160"/>
      <c r="B6" s="10"/>
      <c r="C6" s="116"/>
      <c r="D6" s="11"/>
      <c r="E6" s="154" t="s">
        <v>32</v>
      </c>
      <c r="F6" s="152"/>
      <c r="G6" s="152"/>
      <c r="H6" s="154" t="s">
        <v>33</v>
      </c>
      <c r="I6" s="152"/>
      <c r="J6" s="155"/>
      <c r="K6" s="152" t="s">
        <v>33</v>
      </c>
      <c r="L6" s="152"/>
      <c r="M6" s="152"/>
      <c r="N6" s="154" t="s">
        <v>32</v>
      </c>
      <c r="O6" s="152"/>
      <c r="P6" s="155"/>
      <c r="Q6" s="168"/>
      <c r="R6" s="168"/>
      <c r="S6" s="168"/>
      <c r="T6" s="141"/>
      <c r="U6" s="142"/>
      <c r="V6" s="143"/>
      <c r="W6" s="142"/>
      <c r="X6" s="142"/>
      <c r="Y6" s="142"/>
      <c r="Z6" s="146"/>
      <c r="AA6" s="146"/>
      <c r="AB6" s="146"/>
      <c r="AC6" s="146"/>
      <c r="AD6" s="146"/>
      <c r="AE6" s="146"/>
      <c r="AF6" s="146"/>
      <c r="AG6" s="132"/>
    </row>
    <row r="7" spans="1:36" ht="18" customHeight="1" x14ac:dyDescent="0.2">
      <c r="A7" s="144" t="s">
        <v>18</v>
      </c>
      <c r="B7" s="12" t="str">
        <f>IF(G5="","",G5)</f>
        <v/>
      </c>
      <c r="C7" s="13" t="str">
        <f>IF(COUNT(B7,D7)=0,"",IF(B7&gt;D7,"○",IF(B7=D7,"△","●")))</f>
        <v/>
      </c>
      <c r="D7" s="14" t="str">
        <f>IF(E5="","",E5)</f>
        <v/>
      </c>
      <c r="E7" s="15"/>
      <c r="F7" s="16"/>
      <c r="G7" s="17"/>
      <c r="H7" s="18"/>
      <c r="I7" s="13" t="str">
        <f>IF(COUNT(H7,J7)=0,"",IF(H7&gt;J7,"○",IF(H7=J7,"△","●")))</f>
        <v/>
      </c>
      <c r="J7" s="19"/>
      <c r="K7" s="20"/>
      <c r="L7" s="13" t="str">
        <f>IF(COUNT(K7,M7)=0,"",IF(K7&gt;M7,"○",IF(K7=M7,"△","●")))</f>
        <v/>
      </c>
      <c r="M7" s="20"/>
      <c r="N7" s="18"/>
      <c r="O7" s="13" t="str">
        <f>IF(COUNT(N7,P7)=0,"",IF(N7&gt;P7,"○",IF(N7=P7,"△","●")))</f>
        <v/>
      </c>
      <c r="P7" s="19"/>
      <c r="Q7" s="29"/>
      <c r="R7" s="29" t="str">
        <f>IF(COUNT(Q7,S7)=0,"",IF(Q7&gt;S7,"○",IF(Q7=S7,"△","●")))</f>
        <v/>
      </c>
      <c r="S7" s="29"/>
      <c r="T7" s="23"/>
      <c r="U7" s="24" t="str">
        <f>IF(COUNT(T7,V7)=0,"",IF(T7&gt;V7,"○",IF(T7=V7,"△","●")))</f>
        <v/>
      </c>
      <c r="V7" s="25"/>
      <c r="W7" s="24"/>
      <c r="X7" s="24" t="str">
        <f>IF(COUNT(W7,Y7)=0,"",IF(W7&gt;Y7,"○",IF(W7=Y7,"△","●")))</f>
        <v/>
      </c>
      <c r="Y7" s="24"/>
      <c r="Z7" s="146">
        <f>AA7*3+AB7*1</f>
        <v>0</v>
      </c>
      <c r="AA7" s="148">
        <f t="shared" ref="AA7" si="0">COUNTIF(B7:Y8,"○")</f>
        <v>0</v>
      </c>
      <c r="AB7" s="148">
        <f t="shared" ref="AB7" si="1">COUNTIF(B7:Y8,"△")</f>
        <v>0</v>
      </c>
      <c r="AC7" s="148">
        <f t="shared" ref="AC7" si="2">COUNTIF(B7:Y8,"●")</f>
        <v>0</v>
      </c>
      <c r="AD7" s="146">
        <f t="shared" ref="AD7" si="3">SUM(B7,E7,H7,K7,N7,Q7,T7,W7)</f>
        <v>0</v>
      </c>
      <c r="AE7" s="146">
        <f t="shared" ref="AE7" si="4">SUM(D7,G7,J7,M7,P7,S7,V7,Y7)</f>
        <v>0</v>
      </c>
      <c r="AF7" s="148">
        <f t="shared" ref="AF7" si="5">AD7-AE7</f>
        <v>0</v>
      </c>
      <c r="AG7" s="132"/>
      <c r="AI7" s="3"/>
      <c r="AJ7" t="s">
        <v>8</v>
      </c>
    </row>
    <row r="8" spans="1:36" ht="18" customHeight="1" x14ac:dyDescent="0.2">
      <c r="A8" s="153"/>
      <c r="B8" s="149" t="str">
        <f>IF(E6="","",E6)</f>
        <v>11/23 大塩S広</v>
      </c>
      <c r="C8" s="150"/>
      <c r="D8" s="151"/>
      <c r="E8" s="10"/>
      <c r="F8" s="116"/>
      <c r="G8" s="11"/>
      <c r="H8" s="154" t="s">
        <v>32</v>
      </c>
      <c r="I8" s="152"/>
      <c r="J8" s="155"/>
      <c r="K8" s="152" t="s">
        <v>33</v>
      </c>
      <c r="L8" s="152"/>
      <c r="M8" s="152"/>
      <c r="N8" s="154" t="s">
        <v>33</v>
      </c>
      <c r="O8" s="152"/>
      <c r="P8" s="155"/>
      <c r="Q8" s="168"/>
      <c r="R8" s="168"/>
      <c r="S8" s="168"/>
      <c r="T8" s="126"/>
      <c r="U8" s="127"/>
      <c r="V8" s="128"/>
      <c r="W8" s="142"/>
      <c r="X8" s="142"/>
      <c r="Y8" s="142"/>
      <c r="Z8" s="146"/>
      <c r="AA8" s="146"/>
      <c r="AB8" s="146"/>
      <c r="AC8" s="146"/>
      <c r="AD8" s="146"/>
      <c r="AE8" s="146"/>
      <c r="AF8" s="146"/>
      <c r="AG8" s="132"/>
    </row>
    <row r="9" spans="1:36" ht="18" customHeight="1" x14ac:dyDescent="0.2">
      <c r="A9" s="144" t="s">
        <v>19</v>
      </c>
      <c r="B9" s="12" t="str">
        <f>IF(J5="","",J5)</f>
        <v/>
      </c>
      <c r="C9" s="13" t="str">
        <f>IF(COUNT(B9,D9)=0,"",IF(B9&gt;D9,"○",IF(B9=D9,"△","●")))</f>
        <v/>
      </c>
      <c r="D9" s="14" t="str">
        <f>IF(H5="","",H5)</f>
        <v/>
      </c>
      <c r="E9" s="12" t="str">
        <f>IF(J7="","",J7)</f>
        <v/>
      </c>
      <c r="F9" s="13" t="str">
        <f>IF(COUNT(E9,G9)=0,"",IF(E9&gt;G9,"○",IF(E9=G9,"△","●")))</f>
        <v/>
      </c>
      <c r="G9" s="14" t="str">
        <f>IF(H7="","",H7)</f>
        <v/>
      </c>
      <c r="H9" s="15"/>
      <c r="I9" s="16"/>
      <c r="J9" s="17"/>
      <c r="K9" s="20"/>
      <c r="L9" s="13" t="str">
        <f>IF(COUNT(K9,M9)=0,"",IF(K9&gt;M9,"○",IF(K9=M9,"△","●")))</f>
        <v/>
      </c>
      <c r="M9" s="20"/>
      <c r="N9" s="18"/>
      <c r="O9" s="13" t="str">
        <f>IF(COUNT(N9,P9)=0,"",IF(N9&gt;P9,"○",IF(N9=P9,"△","●")))</f>
        <v/>
      </c>
      <c r="P9" s="19"/>
      <c r="Q9" s="29"/>
      <c r="R9" s="29" t="str">
        <f>IF(COUNT(Q9,S9)=0,"",IF(Q9&gt;S9,"○",IF(Q9=S9,"△","●")))</f>
        <v/>
      </c>
      <c r="S9" s="29"/>
      <c r="T9" s="23"/>
      <c r="U9" s="24" t="str">
        <f>IF(COUNT(T9,V9)=0,"",IF(T9&gt;V9,"○",IF(T9=V9,"△","●")))</f>
        <v/>
      </c>
      <c r="V9" s="25"/>
      <c r="W9" s="24"/>
      <c r="X9" s="24" t="str">
        <f>IF(COUNT(W9,Y9)=0,"",IF(W9&gt;Y9,"○",IF(W9=Y9,"△","●")))</f>
        <v/>
      </c>
      <c r="Y9" s="24"/>
      <c r="Z9" s="146">
        <f>AA9*3+AB9*1</f>
        <v>0</v>
      </c>
      <c r="AA9" s="148">
        <f t="shared" ref="AA9" si="6">COUNTIF(B9:Y10,"○")</f>
        <v>0</v>
      </c>
      <c r="AB9" s="148">
        <f t="shared" ref="AB9" si="7">COUNTIF(B9:Y10,"△")</f>
        <v>0</v>
      </c>
      <c r="AC9" s="148">
        <f t="shared" ref="AC9" si="8">COUNTIF(B9:Y10,"●")</f>
        <v>0</v>
      </c>
      <c r="AD9" s="146">
        <f t="shared" ref="AD9" si="9">SUM(B9,E9,H9,K9,N9,Q9,T9,W9)</f>
        <v>0</v>
      </c>
      <c r="AE9" s="146">
        <f t="shared" ref="AE9" si="10">SUM(D9,G9,J9,M9,P9,S9,V9,Y9)</f>
        <v>0</v>
      </c>
      <c r="AF9" s="148">
        <f t="shared" ref="AF9" si="11">AD9-AE9</f>
        <v>0</v>
      </c>
      <c r="AG9" s="132"/>
      <c r="AI9" s="2"/>
      <c r="AJ9" t="s">
        <v>9</v>
      </c>
    </row>
    <row r="10" spans="1:36" ht="18" customHeight="1" x14ac:dyDescent="0.2">
      <c r="A10" s="153"/>
      <c r="B10" s="149" t="str">
        <f>IF(H6="","",H6)</f>
        <v>12/21 大塩S広</v>
      </c>
      <c r="C10" s="150"/>
      <c r="D10" s="151"/>
      <c r="E10" s="149" t="str">
        <f>IF(H8="","",H8)</f>
        <v>11/23 大塩S広</v>
      </c>
      <c r="F10" s="150"/>
      <c r="G10" s="151"/>
      <c r="H10" s="10"/>
      <c r="I10" s="116"/>
      <c r="J10" s="11"/>
      <c r="K10" s="152" t="s">
        <v>32</v>
      </c>
      <c r="L10" s="152"/>
      <c r="M10" s="152"/>
      <c r="N10" s="154" t="s">
        <v>33</v>
      </c>
      <c r="O10" s="152"/>
      <c r="P10" s="155"/>
      <c r="Q10" s="168"/>
      <c r="R10" s="168"/>
      <c r="S10" s="168"/>
      <c r="T10" s="126"/>
      <c r="U10" s="127"/>
      <c r="V10" s="128"/>
      <c r="W10" s="156"/>
      <c r="X10" s="157"/>
      <c r="Y10" s="157"/>
      <c r="Z10" s="146"/>
      <c r="AA10" s="146"/>
      <c r="AB10" s="146"/>
      <c r="AC10" s="146"/>
      <c r="AD10" s="146"/>
      <c r="AE10" s="146"/>
      <c r="AF10" s="146"/>
      <c r="AG10" s="132"/>
    </row>
    <row r="11" spans="1:36" ht="18" customHeight="1" x14ac:dyDescent="0.2">
      <c r="A11" s="144" t="s">
        <v>15</v>
      </c>
      <c r="B11" s="12" t="str">
        <f>IF(M5="","",M5)</f>
        <v/>
      </c>
      <c r="C11" s="13" t="str">
        <f>IF(COUNT(B11,D11)=0,"",IF(B11&gt;D11,"○",IF(B11=D11,"△","●")))</f>
        <v/>
      </c>
      <c r="D11" s="14" t="str">
        <f>IF(K5="","",K5)</f>
        <v/>
      </c>
      <c r="E11" s="12" t="str">
        <f>IF(M7="","",M7)</f>
        <v/>
      </c>
      <c r="F11" s="13" t="str">
        <f>IF(COUNT(E11,G11)=0,"",IF(E11&gt;G11,"○",IF(E11=G11,"△","●")))</f>
        <v/>
      </c>
      <c r="G11" s="14" t="str">
        <f>IF(K7="","",K7)</f>
        <v/>
      </c>
      <c r="H11" s="12" t="str">
        <f>IF(M9="","",M9)</f>
        <v/>
      </c>
      <c r="I11" s="13" t="str">
        <f>IF(COUNT(H11,J11)=0,"",IF(H11&gt;J11,"○",IF(H11=J11,"△","●")))</f>
        <v/>
      </c>
      <c r="J11" s="14" t="str">
        <f>IF(K9="","",K9)</f>
        <v/>
      </c>
      <c r="K11" s="15"/>
      <c r="L11" s="16"/>
      <c r="M11" s="17"/>
      <c r="N11" s="18"/>
      <c r="O11" s="13" t="str">
        <f>IF(COUNT(N11,P11)=0,"",IF(N11&gt;P11,"○",IF(N11=P11,"△","●")))</f>
        <v/>
      </c>
      <c r="P11" s="19"/>
      <c r="Q11" s="29"/>
      <c r="R11" s="29" t="str">
        <f>IF(COUNT(Q11,S11)=0,"",IF(Q11&gt;S11,"○",IF(Q11=S11,"△","●")))</f>
        <v/>
      </c>
      <c r="S11" s="29"/>
      <c r="T11" s="23"/>
      <c r="U11" s="24" t="str">
        <f>IF(COUNT(T11,V11)=0,"",IF(T11&gt;V11,"○",IF(T11=V11,"△","●")))</f>
        <v/>
      </c>
      <c r="V11" s="25"/>
      <c r="W11" s="24"/>
      <c r="X11" s="24" t="str">
        <f>IF(COUNT(W11,Y11)=0,"",IF(W11&gt;Y11,"○",IF(W11=Y11,"△","●")))</f>
        <v/>
      </c>
      <c r="Y11" s="24"/>
      <c r="Z11" s="146">
        <f>AA11*3+AB11*1</f>
        <v>0</v>
      </c>
      <c r="AA11" s="148">
        <f t="shared" ref="AA11" si="12">COUNTIF(B11:Y12,"○")</f>
        <v>0</v>
      </c>
      <c r="AB11" s="148">
        <f t="shared" ref="AB11" si="13">COUNTIF(B11:Y12,"△")</f>
        <v>0</v>
      </c>
      <c r="AC11" s="148">
        <f t="shared" ref="AC11" si="14">COUNTIF(B11:Y12,"●")</f>
        <v>0</v>
      </c>
      <c r="AD11" s="146">
        <f t="shared" ref="AD11" si="15">SUM(B11,E11,H11,K11,N11,Q11,T11,W11)</f>
        <v>0</v>
      </c>
      <c r="AE11" s="146">
        <f t="shared" ref="AE11" si="16">SUM(D11,G11,J11,M11,P11,S11,V11,Y11)</f>
        <v>0</v>
      </c>
      <c r="AF11" s="148">
        <f t="shared" ref="AF11" si="17">AD11-AE11</f>
        <v>0</v>
      </c>
      <c r="AG11" s="132"/>
      <c r="AI11" s="4"/>
      <c r="AJ11" t="s">
        <v>10</v>
      </c>
    </row>
    <row r="12" spans="1:36" ht="18" customHeight="1" x14ac:dyDescent="0.2">
      <c r="A12" s="153"/>
      <c r="B12" s="149" t="str">
        <f>IF(K6="","",K6)</f>
        <v>12/21 大塩S広</v>
      </c>
      <c r="C12" s="150"/>
      <c r="D12" s="151"/>
      <c r="E12" s="149" t="str">
        <f>IF(K8="","",K8)</f>
        <v>12/21 大塩S広</v>
      </c>
      <c r="F12" s="150"/>
      <c r="G12" s="151"/>
      <c r="H12" s="149" t="str">
        <f>IF(K10="","",K10)</f>
        <v>11/23 大塩S広</v>
      </c>
      <c r="I12" s="150"/>
      <c r="J12" s="151"/>
      <c r="K12" s="10"/>
      <c r="L12" s="116"/>
      <c r="M12" s="11"/>
      <c r="N12" s="154" t="s">
        <v>32</v>
      </c>
      <c r="O12" s="152"/>
      <c r="P12" s="155"/>
      <c r="Q12" s="168"/>
      <c r="R12" s="168"/>
      <c r="S12" s="168"/>
      <c r="T12" s="141"/>
      <c r="U12" s="142"/>
      <c r="V12" s="143"/>
      <c r="W12" s="142"/>
      <c r="X12" s="142"/>
      <c r="Y12" s="142"/>
      <c r="Z12" s="146"/>
      <c r="AA12" s="146"/>
      <c r="AB12" s="146"/>
      <c r="AC12" s="146"/>
      <c r="AD12" s="146"/>
      <c r="AE12" s="146"/>
      <c r="AF12" s="146"/>
      <c r="AG12" s="132"/>
    </row>
    <row r="13" spans="1:36" ht="18" customHeight="1" x14ac:dyDescent="0.2">
      <c r="A13" s="144" t="s">
        <v>16</v>
      </c>
      <c r="B13" s="12" t="str">
        <f>IF(P5="","",P5)</f>
        <v/>
      </c>
      <c r="C13" s="13" t="str">
        <f>IF(COUNT(B13,D13)=0,"",IF(B13&gt;D13,"○",IF(B13=D13,"△","●")))</f>
        <v/>
      </c>
      <c r="D13" s="14" t="str">
        <f>IF(N5="","",N5)</f>
        <v/>
      </c>
      <c r="E13" s="12" t="str">
        <f>IF(P7="","",P7)</f>
        <v/>
      </c>
      <c r="F13" s="13" t="str">
        <f>IF(COUNT(E13,G13)=0,"",IF(E13&gt;G13,"○",IF(E13=G13,"△","●")))</f>
        <v/>
      </c>
      <c r="G13" s="14" t="str">
        <f>IF(N7="","",N7)</f>
        <v/>
      </c>
      <c r="H13" s="12" t="str">
        <f>IF(P9="","",P9)</f>
        <v/>
      </c>
      <c r="I13" s="13" t="str">
        <f>IF(COUNT(H13,J13)=0,"",IF(H13&gt;J13,"○",IF(H13=J13,"△","●")))</f>
        <v/>
      </c>
      <c r="J13" s="14" t="str">
        <f>IF(N9="","",N9)</f>
        <v/>
      </c>
      <c r="K13" s="12" t="str">
        <f>IF(P11="","",P11)</f>
        <v/>
      </c>
      <c r="L13" s="13" t="str">
        <f>IF(COUNT(K13,M13)=0,"",IF(K13&gt;M13,"○",IF(K13=M13,"△","●")))</f>
        <v/>
      </c>
      <c r="M13" s="14" t="str">
        <f>IF(N11="","",N11)</f>
        <v/>
      </c>
      <c r="N13" s="15"/>
      <c r="O13" s="16"/>
      <c r="P13" s="17"/>
      <c r="Q13" s="29"/>
      <c r="R13" s="29" t="str">
        <f>IF(COUNT(Q13,S13)=0,"",IF(Q13&gt;S13,"○",IF(Q13=S13,"△","●")))</f>
        <v/>
      </c>
      <c r="S13" s="29"/>
      <c r="T13" s="23"/>
      <c r="U13" s="24" t="str">
        <f>IF(COUNT(T13,V13)=0,"",IF(T13&gt;V13,"○",IF(T13=V13,"△","●")))</f>
        <v/>
      </c>
      <c r="V13" s="25"/>
      <c r="W13" s="24"/>
      <c r="X13" s="24" t="str">
        <f>IF(COUNT(W13,Y13)=0,"",IF(W13&gt;Y13,"○",IF(W13=Y13,"△","●")))</f>
        <v/>
      </c>
      <c r="Y13" s="24"/>
      <c r="Z13" s="146">
        <f>AA13*3+AB13*1</f>
        <v>0</v>
      </c>
      <c r="AA13" s="148">
        <f t="shared" ref="AA13" si="18">COUNTIF(B13:Y14,"○")</f>
        <v>0</v>
      </c>
      <c r="AB13" s="148">
        <f t="shared" ref="AB13" si="19">COUNTIF(B13:Y14,"△")</f>
        <v>0</v>
      </c>
      <c r="AC13" s="148">
        <f t="shared" ref="AC13" si="20">COUNTIF(B13:Y14,"●")</f>
        <v>0</v>
      </c>
      <c r="AD13" s="146">
        <f t="shared" ref="AD13" si="21">SUM(B13,E13,H13,K13,N13,Q13,T13,W13)</f>
        <v>0</v>
      </c>
      <c r="AE13" s="146">
        <f t="shared" ref="AE13" si="22">SUM(D13,G13,J13,M13,P13,S13,V13,Y13)</f>
        <v>0</v>
      </c>
      <c r="AF13" s="148">
        <f t="shared" ref="AF13" si="23">AD13-AE13</f>
        <v>0</v>
      </c>
      <c r="AG13" s="132"/>
      <c r="AI13" s="1"/>
      <c r="AJ13" t="s">
        <v>7</v>
      </c>
    </row>
    <row r="14" spans="1:36" ht="18" customHeight="1" thickBot="1" x14ac:dyDescent="0.25">
      <c r="A14" s="145"/>
      <c r="B14" s="134" t="str">
        <f>IF(N6="","",N6)</f>
        <v>11/23 大塩S広</v>
      </c>
      <c r="C14" s="135"/>
      <c r="D14" s="136"/>
      <c r="E14" s="134" t="str">
        <f>IF(N8="","",N8)</f>
        <v>12/21 大塩S広</v>
      </c>
      <c r="F14" s="135"/>
      <c r="G14" s="136"/>
      <c r="H14" s="134" t="str">
        <f>IF(N10="","",N10)</f>
        <v>12/21 大塩S広</v>
      </c>
      <c r="I14" s="135"/>
      <c r="J14" s="136"/>
      <c r="K14" s="134" t="str">
        <f>IF(N12="","",N12)</f>
        <v>11/23 大塩S広</v>
      </c>
      <c r="L14" s="135"/>
      <c r="M14" s="136"/>
      <c r="N14" s="117"/>
      <c r="O14" s="118"/>
      <c r="P14" s="122"/>
      <c r="Q14" s="169"/>
      <c r="R14" s="169"/>
      <c r="S14" s="169"/>
      <c r="T14" s="137"/>
      <c r="U14" s="138"/>
      <c r="V14" s="139"/>
      <c r="W14" s="138"/>
      <c r="X14" s="138"/>
      <c r="Y14" s="138"/>
      <c r="Z14" s="147"/>
      <c r="AA14" s="147"/>
      <c r="AB14" s="147"/>
      <c r="AC14" s="147"/>
      <c r="AD14" s="147"/>
      <c r="AE14" s="147"/>
      <c r="AF14" s="147"/>
      <c r="AG14" s="133"/>
    </row>
    <row r="15" spans="1:36" ht="18" customHeight="1" x14ac:dyDescent="0.2">
      <c r="A15" s="123"/>
      <c r="B15" s="119" t="str">
        <f>IF(S5="","",S5)</f>
        <v/>
      </c>
      <c r="C15" s="120" t="str">
        <f>IF(COUNT(B15,D15)=0,"",IF(B15&gt;D15,"○",IF(B15=D15,"△","●")))</f>
        <v/>
      </c>
      <c r="D15" s="121" t="str">
        <f>IF(Q5="","",Q5)</f>
        <v/>
      </c>
      <c r="E15" s="119" t="str">
        <f>IF(S7="","",S7)</f>
        <v/>
      </c>
      <c r="F15" s="120" t="str">
        <f>IF(COUNT(E15,G15)=0,"",IF(E15&gt;G15,"○",IF(E15=G15,"△","●")))</f>
        <v/>
      </c>
      <c r="G15" s="121" t="str">
        <f>IF(Q7="","",Q7)</f>
        <v/>
      </c>
      <c r="H15" s="119" t="str">
        <f>IF(S9="","",S9)</f>
        <v/>
      </c>
      <c r="I15" s="120" t="str">
        <f>IF(COUNT(H15,J15)=0,"",IF(H15&gt;J15,"○",IF(H15=J15,"△","●")))</f>
        <v/>
      </c>
      <c r="J15" s="121" t="str">
        <f>IF(Q9="","",Q9)</f>
        <v/>
      </c>
      <c r="K15" s="119" t="str">
        <f>IF(S11="","",S11)</f>
        <v/>
      </c>
      <c r="L15" s="120" t="str">
        <f>IF(COUNT(K15,M15)=0,"",IF(K15&gt;M15,"○",IF(K15=M15,"△","●")))</f>
        <v/>
      </c>
      <c r="M15" s="121" t="str">
        <f>IF(Q11="","",Q11)</f>
        <v/>
      </c>
      <c r="N15" s="119" t="str">
        <f>IF(S13="","",S13)</f>
        <v/>
      </c>
      <c r="O15" s="120" t="str">
        <f>IF(COUNT(N15,P15)=0,"",IF(N15&gt;P15,"○",IF(N15=P15,"△","●")))</f>
        <v/>
      </c>
      <c r="P15" s="121" t="str">
        <f>IF(Q13="","",Q13)</f>
        <v/>
      </c>
      <c r="Q15" s="119"/>
      <c r="R15" s="120"/>
      <c r="S15" s="120"/>
      <c r="T15" s="21"/>
      <c r="U15" s="110" t="str">
        <f t="shared" ref="U15" si="24">IF(COUNT(T15,V15)=0,"",IF(T15&gt;V15,"○",IF(T15=V15,"△","●")))</f>
        <v/>
      </c>
      <c r="V15" s="22"/>
      <c r="W15" s="21"/>
      <c r="X15" s="110" t="str">
        <f t="shared" ref="X15" si="25">IF(COUNT(W15,Y15)=0,"",IF(W15&gt;Y15,"○",IF(W15=Y15,"△","●")))</f>
        <v/>
      </c>
      <c r="Y15" s="22"/>
      <c r="Z15" s="124">
        <f>AA15*3+AB15*1</f>
        <v>0</v>
      </c>
      <c r="AA15" s="124">
        <f t="shared" ref="AA15" si="26">COUNTIF(B15:Y16,"○")</f>
        <v>0</v>
      </c>
      <c r="AB15" s="124">
        <f t="shared" ref="AB15" si="27">COUNTIF(B15:Y16,"△")</f>
        <v>0</v>
      </c>
      <c r="AC15" s="124">
        <f t="shared" ref="AC15" si="28">COUNTIF(B15:Y16,"●")</f>
        <v>0</v>
      </c>
      <c r="AD15" s="124">
        <f t="shared" ref="AD15" si="29">SUM(B15,E15,H15,K15,N15,Q15,T15,W15)</f>
        <v>0</v>
      </c>
      <c r="AE15" s="124">
        <f t="shared" ref="AE15" si="30">SUM(D15,G15,J15,M15,P15,S15,V15,Y15)</f>
        <v>0</v>
      </c>
      <c r="AF15" s="124">
        <f t="shared" ref="AF15" si="31">AD15-AE15</f>
        <v>0</v>
      </c>
      <c r="AG15" s="124"/>
      <c r="AI15" t="s">
        <v>12</v>
      </c>
    </row>
    <row r="16" spans="1:36" ht="18" customHeight="1" x14ac:dyDescent="0.2">
      <c r="A16" s="124"/>
      <c r="B16" s="170" t="str">
        <f>IF(Q6="","",Q6)</f>
        <v/>
      </c>
      <c r="C16" s="171"/>
      <c r="D16" s="172"/>
      <c r="E16" s="170" t="str">
        <f>IF(Q8="","",Q8)</f>
        <v/>
      </c>
      <c r="F16" s="171"/>
      <c r="G16" s="172"/>
      <c r="H16" s="170" t="str">
        <f>IF(Q10="","",Q10)</f>
        <v/>
      </c>
      <c r="I16" s="171"/>
      <c r="J16" s="172"/>
      <c r="K16" s="170" t="str">
        <f>IF(Q12="","",Q12)</f>
        <v/>
      </c>
      <c r="L16" s="171"/>
      <c r="M16" s="172"/>
      <c r="N16" s="170" t="str">
        <f>IF(Q14="","",Q14)</f>
        <v/>
      </c>
      <c r="O16" s="171"/>
      <c r="P16" s="172"/>
      <c r="Q16" s="30"/>
      <c r="R16" s="31"/>
      <c r="S16" s="31"/>
      <c r="T16" s="141"/>
      <c r="U16" s="142"/>
      <c r="V16" s="143"/>
      <c r="W16" s="141"/>
      <c r="X16" s="142"/>
      <c r="Y16" s="143"/>
      <c r="Z16" s="125"/>
      <c r="AA16" s="125"/>
      <c r="AB16" s="125"/>
      <c r="AC16" s="125"/>
      <c r="AD16" s="125"/>
      <c r="AE16" s="125"/>
      <c r="AF16" s="125"/>
      <c r="AG16" s="125"/>
    </row>
    <row r="17" spans="1:35" ht="18" customHeight="1" x14ac:dyDescent="0.2">
      <c r="A17" s="140"/>
      <c r="B17" s="23" t="str">
        <f>IF(V5="","",V5)</f>
        <v/>
      </c>
      <c r="C17" s="24" t="str">
        <f>IF(COUNT(B17,D17)=0,"",IF(B17&gt;D17,"○",IF(B17=D17,"△","●")))</f>
        <v/>
      </c>
      <c r="D17" s="25" t="str">
        <f>IF(T5="","",T5)</f>
        <v/>
      </c>
      <c r="E17" s="23" t="str">
        <f>IF(V7="","",V7)</f>
        <v/>
      </c>
      <c r="F17" s="24" t="str">
        <f>IF(COUNT(E17,G17)=0,"",IF(E17&gt;G17,"○",IF(E17=G17,"△","●")))</f>
        <v/>
      </c>
      <c r="G17" s="25" t="str">
        <f>IF(T7="","",T7)</f>
        <v/>
      </c>
      <c r="H17" s="23" t="str">
        <f>IF(V9="","",V9)</f>
        <v/>
      </c>
      <c r="I17" s="24" t="str">
        <f>IF(COUNT(H17,J17)=0,"",IF(H17&gt;J17,"○",IF(H17=J17,"△","●")))</f>
        <v/>
      </c>
      <c r="J17" s="25" t="str">
        <f>IF(T9="","",T9)</f>
        <v/>
      </c>
      <c r="K17" s="23" t="str">
        <f>IF(V11="","",V11)</f>
        <v/>
      </c>
      <c r="L17" s="24" t="str">
        <f>IF(COUNT(K17,M17)=0,"",IF(K17&gt;M17,"○",IF(K17=M17,"△","●")))</f>
        <v/>
      </c>
      <c r="M17" s="25" t="str">
        <f>IF(T11="","",T11)</f>
        <v/>
      </c>
      <c r="N17" s="23" t="str">
        <f>IF(V13="","",V13)</f>
        <v/>
      </c>
      <c r="O17" s="24" t="str">
        <f>IF(COUNT(N17,P17)=0,"",IF(N17&gt;P17,"○",IF(N17=P17,"△","●")))</f>
        <v/>
      </c>
      <c r="P17" s="25" t="str">
        <f>IF(T13="","",T13)</f>
        <v/>
      </c>
      <c r="Q17" s="23" t="str">
        <f>IF(V15="","",V15)</f>
        <v/>
      </c>
      <c r="R17" s="24" t="str">
        <f>IF(COUNT(Q17,S17)=0,"",IF(Q17&gt;S17,"○",IF(Q17=S17,"△","●")))</f>
        <v/>
      </c>
      <c r="S17" s="25" t="str">
        <f>IF(T15="","",T15)</f>
        <v/>
      </c>
      <c r="T17" s="23"/>
      <c r="U17" s="24"/>
      <c r="V17" s="25"/>
      <c r="W17" s="23"/>
      <c r="X17" s="24" t="str">
        <f t="shared" ref="X17" si="32">IF(COUNT(W17,Y17)=0,"",IF(W17&gt;Y17,"○",IF(W17=Y17,"△","●")))</f>
        <v/>
      </c>
      <c r="Y17" s="25"/>
      <c r="Z17" s="125">
        <f>AA17*3+AB17*1</f>
        <v>0</v>
      </c>
      <c r="AA17" s="124">
        <f t="shared" ref="AA17" si="33">COUNTIF(B17:Y18,"○")</f>
        <v>0</v>
      </c>
      <c r="AB17" s="124">
        <f t="shared" ref="AB17" si="34">COUNTIF(B17:Y18,"△")</f>
        <v>0</v>
      </c>
      <c r="AC17" s="124">
        <f t="shared" ref="AC17" si="35">COUNTIF(B17:Y18,"●")</f>
        <v>0</v>
      </c>
      <c r="AD17" s="125">
        <f t="shared" ref="AD17" si="36">SUM(B17,E17,H17,K17,N17,Q17,T17,W17)</f>
        <v>0</v>
      </c>
      <c r="AE17" s="125">
        <f t="shared" ref="AE17" si="37">SUM(D17,G17,J17,M17,P17,S17,V17,Y17)</f>
        <v>0</v>
      </c>
      <c r="AF17" s="124">
        <f t="shared" ref="AF17" si="38">AD17-AE17</f>
        <v>0</v>
      </c>
      <c r="AG17" s="125"/>
      <c r="AI17" t="s">
        <v>12</v>
      </c>
    </row>
    <row r="18" spans="1:35" ht="18" customHeight="1" x14ac:dyDescent="0.2">
      <c r="A18" s="124"/>
      <c r="B18" s="126" t="str">
        <f>IF(T6="","",T6)</f>
        <v/>
      </c>
      <c r="C18" s="127"/>
      <c r="D18" s="128"/>
      <c r="E18" s="126" t="str">
        <f>IF(T8="","",T8)</f>
        <v/>
      </c>
      <c r="F18" s="127"/>
      <c r="G18" s="128"/>
      <c r="H18" s="126" t="str">
        <f>IF(T10="","",T10)</f>
        <v/>
      </c>
      <c r="I18" s="127"/>
      <c r="J18" s="128"/>
      <c r="K18" s="126" t="str">
        <f>IF(T12="","",T12)</f>
        <v/>
      </c>
      <c r="L18" s="127"/>
      <c r="M18" s="128"/>
      <c r="N18" s="126" t="str">
        <f>IF(T14="","",T14)</f>
        <v/>
      </c>
      <c r="O18" s="127"/>
      <c r="P18" s="128"/>
      <c r="Q18" s="126" t="str">
        <f>IF(T16="","",T16)</f>
        <v/>
      </c>
      <c r="R18" s="127"/>
      <c r="S18" s="128"/>
      <c r="T18" s="26"/>
      <c r="U18" s="27"/>
      <c r="V18" s="28"/>
      <c r="W18" s="141"/>
      <c r="X18" s="142"/>
      <c r="Y18" s="143"/>
      <c r="Z18" s="125"/>
      <c r="AA18" s="125"/>
      <c r="AB18" s="125"/>
      <c r="AC18" s="125"/>
      <c r="AD18" s="125"/>
      <c r="AE18" s="125"/>
      <c r="AF18" s="125"/>
      <c r="AG18" s="125"/>
    </row>
    <row r="19" spans="1:35" ht="18" customHeight="1" x14ac:dyDescent="0.2">
      <c r="A19" s="140"/>
      <c r="B19" s="23" t="str">
        <f>IF(Y5="","",Y5)</f>
        <v/>
      </c>
      <c r="C19" s="24" t="str">
        <f>IF(COUNT(B19,D19)=0,"",IF(B19&gt;D19,"○",IF(B19=D19,"△","●")))</f>
        <v/>
      </c>
      <c r="D19" s="25" t="str">
        <f>IF(W5="","",W5)</f>
        <v/>
      </c>
      <c r="E19" s="23" t="str">
        <f>IF(Y7="","",Y7)</f>
        <v/>
      </c>
      <c r="F19" s="24" t="str">
        <f>IF(COUNT(E19,G19)=0,"",IF(E19&gt;G19,"○",IF(E19=G19,"△","●")))</f>
        <v/>
      </c>
      <c r="G19" s="25" t="str">
        <f>IF(W7="","",W7)</f>
        <v/>
      </c>
      <c r="H19" s="23" t="str">
        <f>IF(Y9="","",Y9)</f>
        <v/>
      </c>
      <c r="I19" s="24" t="str">
        <f>IF(COUNT(H19,J19)=0,"",IF(H19&gt;J19,"○",IF(H19=J19,"△","●")))</f>
        <v/>
      </c>
      <c r="J19" s="25" t="str">
        <f>IF(W9="","",W9)</f>
        <v/>
      </c>
      <c r="K19" s="23" t="str">
        <f>IF(Y11="","",Y11)</f>
        <v/>
      </c>
      <c r="L19" s="24" t="str">
        <f>IF(COUNT(K19,M19)=0,"",IF(K19&gt;M19,"○",IF(K19=M19,"△","●")))</f>
        <v/>
      </c>
      <c r="M19" s="25" t="str">
        <f>IF(W11="","",W11)</f>
        <v/>
      </c>
      <c r="N19" s="23" t="str">
        <f>IF(Y13="","",Y13)</f>
        <v/>
      </c>
      <c r="O19" s="24" t="str">
        <f>IF(COUNT(N19,P19)=0,"",IF(N19&gt;P19,"○",IF(N19=P19,"△","●")))</f>
        <v/>
      </c>
      <c r="P19" s="25" t="str">
        <f>IF(W13="","",W13)</f>
        <v/>
      </c>
      <c r="Q19" s="23" t="str">
        <f>IF(Y15="","",Y15)</f>
        <v/>
      </c>
      <c r="R19" s="24" t="str">
        <f t="shared" ref="R19" si="39">IF(COUNT(Q19,S19)=0,"",IF(Q19&gt;S19,"○",IF(Q19=S19,"△","●")))</f>
        <v/>
      </c>
      <c r="S19" s="25" t="str">
        <f>IF(W15="","",W15)</f>
        <v/>
      </c>
      <c r="T19" s="23" t="str">
        <f>IF(Y17="","",Y17)</f>
        <v/>
      </c>
      <c r="U19" s="24" t="str">
        <f t="shared" ref="U19" si="40">IF(COUNT(T19,V19)=0,"",IF(T19&gt;V19,"○",IF(T19=V19,"△","●")))</f>
        <v/>
      </c>
      <c r="V19" s="25" t="str">
        <f t="shared" ref="V19" si="41">IF(W17="","",W17)</f>
        <v/>
      </c>
      <c r="W19" s="24"/>
      <c r="X19" s="24"/>
      <c r="Y19" s="25"/>
      <c r="Z19" s="125">
        <f>AA19*3+AB19*1</f>
        <v>0</v>
      </c>
      <c r="AA19" s="124">
        <f t="shared" ref="AA19" si="42">COUNTIF(B19:Y20,"○")</f>
        <v>0</v>
      </c>
      <c r="AB19" s="124">
        <f t="shared" ref="AB19" si="43">COUNTIF(B19:Y20,"△")</f>
        <v>0</v>
      </c>
      <c r="AC19" s="124">
        <f t="shared" ref="AC19" si="44">COUNTIF(B19:Y20,"●")</f>
        <v>0</v>
      </c>
      <c r="AD19" s="125">
        <f t="shared" ref="AD19" si="45">SUM(B19,E19,H19,K19,N19,Q19,T19,W19)</f>
        <v>0</v>
      </c>
      <c r="AE19" s="125">
        <f t="shared" ref="AE19" si="46">SUM(D19,G19,J19,M19,P19,S19,V19,Y19)</f>
        <v>0</v>
      </c>
      <c r="AF19" s="124">
        <f t="shared" ref="AF19" si="47">AD19-AE19</f>
        <v>0</v>
      </c>
      <c r="AG19" s="125"/>
      <c r="AI19" t="s">
        <v>12</v>
      </c>
    </row>
    <row r="20" spans="1:35" ht="18" customHeight="1" x14ac:dyDescent="0.2">
      <c r="A20" s="124"/>
      <c r="B20" s="126" t="str">
        <f>IF(W6="","",W6)</f>
        <v/>
      </c>
      <c r="C20" s="127"/>
      <c r="D20" s="128"/>
      <c r="E20" s="126" t="str">
        <f>IF(W8="","",W8)</f>
        <v/>
      </c>
      <c r="F20" s="127"/>
      <c r="G20" s="128"/>
      <c r="H20" s="129" t="str">
        <f>IF(W10="","",W10)</f>
        <v/>
      </c>
      <c r="I20" s="130"/>
      <c r="J20" s="131"/>
      <c r="K20" s="126" t="str">
        <f>IF(W12="","",W12)</f>
        <v/>
      </c>
      <c r="L20" s="127"/>
      <c r="M20" s="128"/>
      <c r="N20" s="126" t="str">
        <f>IF(W14="","",W14)</f>
        <v/>
      </c>
      <c r="O20" s="127"/>
      <c r="P20" s="128"/>
      <c r="Q20" s="126" t="str">
        <f>IF(W16="","",W16)</f>
        <v/>
      </c>
      <c r="R20" s="127"/>
      <c r="S20" s="128"/>
      <c r="T20" s="126" t="str">
        <f t="shared" ref="T20" si="48">IF(W18="","",W18)</f>
        <v/>
      </c>
      <c r="U20" s="127"/>
      <c r="V20" s="128"/>
      <c r="W20" s="27"/>
      <c r="X20" s="27"/>
      <c r="Y20" s="28"/>
      <c r="Z20" s="125"/>
      <c r="AA20" s="125"/>
      <c r="AB20" s="125"/>
      <c r="AC20" s="125"/>
      <c r="AD20" s="125"/>
      <c r="AE20" s="125"/>
      <c r="AF20" s="125"/>
      <c r="AG20" s="125"/>
    </row>
  </sheetData>
  <mergeCells count="138">
    <mergeCell ref="A17:A18"/>
    <mergeCell ref="Z17:Z18"/>
    <mergeCell ref="AA17:AA18"/>
    <mergeCell ref="AB17:AB18"/>
    <mergeCell ref="AC17:AC18"/>
    <mergeCell ref="AD17:AD18"/>
    <mergeCell ref="AE19:AE20"/>
    <mergeCell ref="AF19:AF20"/>
    <mergeCell ref="AG19:AG20"/>
    <mergeCell ref="B20:D20"/>
    <mergeCell ref="E20:G20"/>
    <mergeCell ref="H20:J20"/>
    <mergeCell ref="K20:M20"/>
    <mergeCell ref="N20:P20"/>
    <mergeCell ref="Q20:S20"/>
    <mergeCell ref="T20:V20"/>
    <mergeCell ref="AG15:AG16"/>
    <mergeCell ref="B16:D16"/>
    <mergeCell ref="E16:G16"/>
    <mergeCell ref="H16:J16"/>
    <mergeCell ref="K16:M16"/>
    <mergeCell ref="N16:P16"/>
    <mergeCell ref="T16:V16"/>
    <mergeCell ref="W16:Y16"/>
    <mergeCell ref="A19:A20"/>
    <mergeCell ref="Z19:Z20"/>
    <mergeCell ref="AA19:AA20"/>
    <mergeCell ref="AB19:AB20"/>
    <mergeCell ref="AC19:AC20"/>
    <mergeCell ref="AD19:AD20"/>
    <mergeCell ref="AE17:AE18"/>
    <mergeCell ref="AF17:AF18"/>
    <mergeCell ref="AG17:AG18"/>
    <mergeCell ref="B18:D18"/>
    <mergeCell ref="E18:G18"/>
    <mergeCell ref="H18:J18"/>
    <mergeCell ref="K18:M18"/>
    <mergeCell ref="N18:P18"/>
    <mergeCell ref="Q18:S18"/>
    <mergeCell ref="W18:Y18"/>
    <mergeCell ref="A15:A16"/>
    <mergeCell ref="Z15:Z16"/>
    <mergeCell ref="AA15:AA16"/>
    <mergeCell ref="AB15:AB16"/>
    <mergeCell ref="AC15:AC16"/>
    <mergeCell ref="AD15:AD16"/>
    <mergeCell ref="AE13:AE14"/>
    <mergeCell ref="AF13:AF14"/>
    <mergeCell ref="AG13:AG14"/>
    <mergeCell ref="B14:D14"/>
    <mergeCell ref="E14:G14"/>
    <mergeCell ref="H14:J14"/>
    <mergeCell ref="K14:M14"/>
    <mergeCell ref="Q14:S14"/>
    <mergeCell ref="T14:V14"/>
    <mergeCell ref="W14:Y14"/>
    <mergeCell ref="A13:A14"/>
    <mergeCell ref="Z13:Z14"/>
    <mergeCell ref="AA13:AA14"/>
    <mergeCell ref="AB13:AB14"/>
    <mergeCell ref="AC13:AC14"/>
    <mergeCell ref="AD13:AD14"/>
    <mergeCell ref="AE15:AE16"/>
    <mergeCell ref="AF15:AF16"/>
    <mergeCell ref="A9:A10"/>
    <mergeCell ref="Z9:Z10"/>
    <mergeCell ref="AA9:AA10"/>
    <mergeCell ref="AB9:AB10"/>
    <mergeCell ref="AC9:AC10"/>
    <mergeCell ref="AD9:AD10"/>
    <mergeCell ref="AE11:AE12"/>
    <mergeCell ref="AF11:AF12"/>
    <mergeCell ref="AG11:AG12"/>
    <mergeCell ref="B12:D12"/>
    <mergeCell ref="E12:G12"/>
    <mergeCell ref="H12:J12"/>
    <mergeCell ref="N12:P12"/>
    <mergeCell ref="Q12:S12"/>
    <mergeCell ref="T12:V12"/>
    <mergeCell ref="W12:Y12"/>
    <mergeCell ref="AG7:AG8"/>
    <mergeCell ref="B8:D8"/>
    <mergeCell ref="H8:J8"/>
    <mergeCell ref="K8:M8"/>
    <mergeCell ref="N8:P8"/>
    <mergeCell ref="Q8:S8"/>
    <mergeCell ref="T8:V8"/>
    <mergeCell ref="W8:Y8"/>
    <mergeCell ref="A11:A12"/>
    <mergeCell ref="Z11:Z12"/>
    <mergeCell ref="AA11:AA12"/>
    <mergeCell ref="AB11:AB12"/>
    <mergeCell ref="AC11:AC12"/>
    <mergeCell ref="AD11:AD12"/>
    <mergeCell ref="AE9:AE10"/>
    <mergeCell ref="AF9:AF10"/>
    <mergeCell ref="AG9:AG10"/>
    <mergeCell ref="B10:D10"/>
    <mergeCell ref="E10:G10"/>
    <mergeCell ref="K10:M10"/>
    <mergeCell ref="N10:P10"/>
    <mergeCell ref="Q10:S10"/>
    <mergeCell ref="T10:V10"/>
    <mergeCell ref="W10:Y10"/>
    <mergeCell ref="A7:A8"/>
    <mergeCell ref="Z7:Z8"/>
    <mergeCell ref="AA7:AA8"/>
    <mergeCell ref="AB7:AB8"/>
    <mergeCell ref="AC7:AC8"/>
    <mergeCell ref="AD7:AD8"/>
    <mergeCell ref="AE5:AE6"/>
    <mergeCell ref="AF5:AF6"/>
    <mergeCell ref="AG5:AG6"/>
    <mergeCell ref="E6:G6"/>
    <mergeCell ref="H6:J6"/>
    <mergeCell ref="K6:M6"/>
    <mergeCell ref="N6:P6"/>
    <mergeCell ref="Q6:S6"/>
    <mergeCell ref="T6:V6"/>
    <mergeCell ref="W6:Y6"/>
    <mergeCell ref="A5:A6"/>
    <mergeCell ref="Z5:Z6"/>
    <mergeCell ref="AA5:AA6"/>
    <mergeCell ref="AB5:AB6"/>
    <mergeCell ref="AC5:AC6"/>
    <mergeCell ref="AD5:AD6"/>
    <mergeCell ref="AE7:AE8"/>
    <mergeCell ref="AF7:AF8"/>
    <mergeCell ref="A1:AG1"/>
    <mergeCell ref="A3:AG3"/>
    <mergeCell ref="B4:D4"/>
    <mergeCell ref="E4:G4"/>
    <mergeCell ref="H4:J4"/>
    <mergeCell ref="K4:M4"/>
    <mergeCell ref="N4:P4"/>
    <mergeCell ref="Q4:S4"/>
    <mergeCell ref="T4:V4"/>
    <mergeCell ref="W4:Y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10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321C-AF70-4E8B-978D-AFD5BEA07DC5}">
  <sheetPr>
    <pageSetUpPr fitToPage="1"/>
  </sheetPr>
  <dimension ref="A1:R23"/>
  <sheetViews>
    <sheetView zoomScale="85" zoomScaleNormal="85" zoomScaleSheetLayoutView="70" workbookViewId="0">
      <pane ySplit="6" topLeftCell="A7" activePane="bottomLeft" state="frozen"/>
      <selection activeCell="U21" sqref="U21"/>
      <selection pane="bottomLeft" activeCell="C15" sqref="C15"/>
    </sheetView>
  </sheetViews>
  <sheetFormatPr defaultColWidth="9" defaultRowHeight="13.2" x14ac:dyDescent="0.2"/>
  <cols>
    <col min="1" max="1" width="3.44140625" style="32" bestFit="1" customWidth="1"/>
    <col min="2" max="2" width="4.88671875" style="32" customWidth="1"/>
    <col min="3" max="3" width="8.44140625" style="32" customWidth="1"/>
    <col min="4" max="4" width="3.77734375" style="32" customWidth="1"/>
    <col min="5" max="5" width="2.44140625" style="32" customWidth="1"/>
    <col min="6" max="6" width="3.77734375" style="32" customWidth="1"/>
    <col min="7" max="7" width="8.77734375" style="32" customWidth="1"/>
    <col min="8" max="9" width="5.44140625" style="32" customWidth="1"/>
    <col min="10" max="10" width="9" style="32"/>
    <col min="11" max="11" width="4.88671875" style="32" customWidth="1"/>
    <col min="12" max="12" width="8.77734375" style="32" customWidth="1"/>
    <col min="13" max="13" width="3.77734375" style="32" customWidth="1"/>
    <col min="14" max="14" width="2.44140625" style="32" customWidth="1"/>
    <col min="15" max="15" width="3.77734375" style="32" customWidth="1"/>
    <col min="16" max="16" width="8.77734375" style="32" customWidth="1"/>
    <col min="17" max="18" width="5.44140625" style="32" customWidth="1"/>
    <col min="19" max="16384" width="9" style="32"/>
  </cols>
  <sheetData>
    <row r="1" spans="1:18" ht="26.25" customHeight="1" x14ac:dyDescent="0.2">
      <c r="A1" s="175" t="s">
        <v>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6.2" customHeight="1" x14ac:dyDescent="0.2">
      <c r="B2" s="176" t="s">
        <v>35</v>
      </c>
      <c r="C2" s="176"/>
      <c r="D2" s="176"/>
      <c r="E2" s="176"/>
      <c r="F2" s="176"/>
      <c r="G2" s="176"/>
      <c r="H2" s="176"/>
      <c r="I2" s="177" t="s">
        <v>36</v>
      </c>
      <c r="J2" s="177"/>
      <c r="K2" s="177"/>
      <c r="L2" s="33"/>
      <c r="M2" s="178">
        <v>45594</v>
      </c>
      <c r="N2" s="178"/>
      <c r="O2" s="178"/>
      <c r="P2" s="178"/>
      <c r="Q2" s="178"/>
      <c r="R2" s="34" t="s">
        <v>37</v>
      </c>
    </row>
    <row r="3" spans="1:18" ht="16.2" customHeight="1" x14ac:dyDescent="0.2">
      <c r="A3" s="33" t="s">
        <v>38</v>
      </c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33"/>
      <c r="M3" s="178"/>
      <c r="N3" s="178"/>
      <c r="O3" s="178"/>
      <c r="P3" s="178"/>
      <c r="Q3" s="178"/>
      <c r="R3" s="34" t="s">
        <v>39</v>
      </c>
    </row>
    <row r="4" spans="1:18" ht="16.2" customHeight="1" x14ac:dyDescent="0.2">
      <c r="A4" s="33"/>
      <c r="B4" s="173" t="s">
        <v>40</v>
      </c>
      <c r="C4" s="173"/>
      <c r="D4" s="173"/>
      <c r="E4" s="173"/>
      <c r="F4" s="173"/>
      <c r="G4" s="173"/>
      <c r="H4" s="173"/>
      <c r="I4" s="173"/>
      <c r="J4" s="173"/>
      <c r="K4" s="173"/>
      <c r="L4" s="33"/>
    </row>
    <row r="5" spans="1:18" ht="16.2" customHeigh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O5" s="33" t="s">
        <v>41</v>
      </c>
      <c r="P5" s="34" t="s">
        <v>42</v>
      </c>
      <c r="Q5" s="174"/>
      <c r="R5" s="174"/>
    </row>
    <row r="6" spans="1:18" ht="16.2" customHeight="1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P6" s="34"/>
      <c r="Q6" s="174"/>
      <c r="R6" s="174"/>
    </row>
    <row r="7" spans="1:18" ht="16.2" customHeight="1" x14ac:dyDescent="0.2"/>
    <row r="8" spans="1:18" ht="16.2" customHeight="1" thickBot="1" x14ac:dyDescent="0.25">
      <c r="C8" s="187"/>
      <c r="D8" s="187"/>
      <c r="E8" s="187"/>
      <c r="F8" s="187"/>
      <c r="G8" s="187"/>
      <c r="L8" s="187"/>
      <c r="M8" s="187"/>
      <c r="N8" s="187"/>
      <c r="O8" s="187"/>
      <c r="P8" s="187"/>
    </row>
    <row r="9" spans="1:18" ht="20.25" customHeight="1" thickBot="1" x14ac:dyDescent="0.25">
      <c r="A9" s="35"/>
      <c r="B9" s="36" t="s">
        <v>43</v>
      </c>
      <c r="C9" s="188" t="s">
        <v>44</v>
      </c>
      <c r="D9" s="189"/>
      <c r="E9" s="189"/>
      <c r="F9" s="189"/>
      <c r="G9" s="190"/>
      <c r="H9" s="38" t="s">
        <v>45</v>
      </c>
      <c r="I9" s="39"/>
      <c r="J9" s="37" t="s">
        <v>46</v>
      </c>
      <c r="K9" s="40" t="s">
        <v>43</v>
      </c>
      <c r="L9" s="188" t="s">
        <v>44</v>
      </c>
      <c r="M9" s="189"/>
      <c r="N9" s="189"/>
      <c r="O9" s="189"/>
      <c r="P9" s="190"/>
      <c r="Q9" s="38" t="s">
        <v>45</v>
      </c>
      <c r="R9" s="39"/>
    </row>
    <row r="10" spans="1:18" ht="57.75" customHeight="1" thickTop="1" x14ac:dyDescent="0.2">
      <c r="A10" s="41" t="s">
        <v>47</v>
      </c>
      <c r="B10" s="42" t="s">
        <v>48</v>
      </c>
      <c r="C10" s="43" t="s">
        <v>91</v>
      </c>
      <c r="D10" s="76">
        <v>10</v>
      </c>
      <c r="E10" s="44" t="s">
        <v>49</v>
      </c>
      <c r="F10" s="76">
        <v>0</v>
      </c>
      <c r="G10" s="45" t="s">
        <v>50</v>
      </c>
      <c r="H10" s="46" t="s">
        <v>51</v>
      </c>
      <c r="I10" s="47" t="s">
        <v>52</v>
      </c>
      <c r="J10" s="48">
        <v>0.5625</v>
      </c>
      <c r="K10" s="49"/>
      <c r="L10" s="43"/>
      <c r="M10" s="50"/>
      <c r="N10" s="44" t="s">
        <v>49</v>
      </c>
      <c r="O10" s="50"/>
      <c r="P10" s="45"/>
      <c r="Q10" s="51"/>
      <c r="R10" s="52" t="s">
        <v>53</v>
      </c>
    </row>
    <row r="11" spans="1:18" ht="57.75" customHeight="1" x14ac:dyDescent="0.2">
      <c r="A11" s="53" t="s">
        <v>54</v>
      </c>
      <c r="B11" s="54"/>
      <c r="C11" s="55"/>
      <c r="D11" s="77"/>
      <c r="E11" s="44" t="s">
        <v>49</v>
      </c>
      <c r="F11" s="77"/>
      <c r="G11" s="57"/>
      <c r="H11" s="46"/>
      <c r="I11" s="47"/>
      <c r="J11" s="48">
        <v>0.59375</v>
      </c>
      <c r="K11" s="49"/>
      <c r="L11" s="58"/>
      <c r="M11" s="59"/>
      <c r="N11" s="44" t="s">
        <v>49</v>
      </c>
      <c r="O11" s="59"/>
      <c r="P11" s="60"/>
      <c r="Q11" s="46"/>
      <c r="R11" s="52" t="s">
        <v>53</v>
      </c>
    </row>
    <row r="12" spans="1:18" ht="57.75" customHeight="1" x14ac:dyDescent="0.2">
      <c r="A12" s="53" t="s">
        <v>55</v>
      </c>
      <c r="B12" s="42" t="s">
        <v>48</v>
      </c>
      <c r="C12" s="58" t="s">
        <v>50</v>
      </c>
      <c r="D12" s="78">
        <v>0</v>
      </c>
      <c r="E12" s="44" t="s">
        <v>49</v>
      </c>
      <c r="F12" s="78">
        <v>14</v>
      </c>
      <c r="G12" s="60" t="s">
        <v>51</v>
      </c>
      <c r="H12" s="46" t="s">
        <v>42</v>
      </c>
      <c r="I12" s="47" t="s">
        <v>52</v>
      </c>
      <c r="J12" s="48">
        <v>0.60416666666666663</v>
      </c>
      <c r="K12" s="49"/>
      <c r="L12" s="58"/>
      <c r="M12" s="59"/>
      <c r="N12" s="44" t="s">
        <v>49</v>
      </c>
      <c r="O12" s="59"/>
      <c r="P12" s="60"/>
      <c r="Q12" s="46"/>
      <c r="R12" s="52" t="s">
        <v>53</v>
      </c>
    </row>
    <row r="13" spans="1:18" ht="57.75" customHeight="1" x14ac:dyDescent="0.2">
      <c r="A13" s="53" t="s">
        <v>56</v>
      </c>
      <c r="B13" s="54"/>
      <c r="C13" s="58"/>
      <c r="D13" s="78"/>
      <c r="E13" s="44" t="s">
        <v>49</v>
      </c>
      <c r="F13" s="78"/>
      <c r="G13" s="60"/>
      <c r="H13" s="46"/>
      <c r="I13" s="47"/>
      <c r="J13" s="48">
        <v>0.63541666666666663</v>
      </c>
      <c r="K13" s="49"/>
      <c r="L13" s="58"/>
      <c r="M13" s="59"/>
      <c r="N13" s="44" t="s">
        <v>49</v>
      </c>
      <c r="O13" s="59"/>
      <c r="P13" s="60"/>
      <c r="Q13" s="46"/>
      <c r="R13" s="52" t="s">
        <v>53</v>
      </c>
    </row>
    <row r="14" spans="1:18" ht="57.75" customHeight="1" x14ac:dyDescent="0.2">
      <c r="A14" s="53" t="s">
        <v>57</v>
      </c>
      <c r="B14" s="42" t="s">
        <v>48</v>
      </c>
      <c r="C14" s="58" t="s">
        <v>91</v>
      </c>
      <c r="D14" s="78">
        <v>0</v>
      </c>
      <c r="E14" s="44" t="s">
        <v>49</v>
      </c>
      <c r="F14" s="78">
        <v>1</v>
      </c>
      <c r="G14" s="60" t="s">
        <v>51</v>
      </c>
      <c r="H14" s="46" t="s">
        <v>50</v>
      </c>
      <c r="I14" s="47" t="s">
        <v>52</v>
      </c>
      <c r="J14" s="48">
        <v>0.64583333333333337</v>
      </c>
      <c r="K14" s="49"/>
      <c r="L14" s="58"/>
      <c r="M14" s="59"/>
      <c r="N14" s="44" t="s">
        <v>49</v>
      </c>
      <c r="O14" s="59"/>
      <c r="P14" s="60"/>
      <c r="Q14" s="46"/>
      <c r="R14" s="52" t="s">
        <v>53</v>
      </c>
    </row>
    <row r="15" spans="1:18" ht="57.75" customHeight="1" x14ac:dyDescent="0.2">
      <c r="A15" s="61" t="s">
        <v>58</v>
      </c>
      <c r="B15" s="49"/>
      <c r="C15" s="58"/>
      <c r="D15" s="59"/>
      <c r="E15" s="44" t="s">
        <v>49</v>
      </c>
      <c r="F15" s="59"/>
      <c r="G15" s="60"/>
      <c r="H15" s="51"/>
      <c r="I15" s="52" t="s">
        <v>53</v>
      </c>
      <c r="J15" s="62">
        <v>0.67708333333333337</v>
      </c>
      <c r="K15" s="49"/>
      <c r="L15" s="55"/>
      <c r="M15" s="56"/>
      <c r="N15" s="44" t="s">
        <v>49</v>
      </c>
      <c r="O15" s="56"/>
      <c r="P15" s="57"/>
      <c r="Q15" s="51"/>
      <c r="R15" s="52" t="s">
        <v>53</v>
      </c>
    </row>
    <row r="16" spans="1:18" ht="57.75" customHeight="1" x14ac:dyDescent="0.2">
      <c r="A16" s="53" t="s">
        <v>59</v>
      </c>
      <c r="B16" s="49"/>
      <c r="C16" s="58"/>
      <c r="D16" s="59"/>
      <c r="E16" s="44" t="s">
        <v>49</v>
      </c>
      <c r="F16" s="59"/>
      <c r="G16" s="60"/>
      <c r="H16" s="46"/>
      <c r="I16" s="52" t="s">
        <v>53</v>
      </c>
      <c r="J16" s="48"/>
      <c r="K16" s="49"/>
      <c r="L16" s="58"/>
      <c r="M16" s="59"/>
      <c r="N16" s="44" t="s">
        <v>49</v>
      </c>
      <c r="O16" s="59"/>
      <c r="P16" s="60"/>
      <c r="Q16" s="46"/>
      <c r="R16" s="52" t="s">
        <v>53</v>
      </c>
    </row>
    <row r="17" spans="1:18" ht="57.75" customHeight="1" thickBot="1" x14ac:dyDescent="0.25">
      <c r="A17" s="63" t="s">
        <v>60</v>
      </c>
      <c r="B17" s="64"/>
      <c r="C17" s="65"/>
      <c r="D17" s="66"/>
      <c r="E17" s="67" t="s">
        <v>49</v>
      </c>
      <c r="F17" s="66"/>
      <c r="G17" s="68"/>
      <c r="H17" s="69"/>
      <c r="I17" s="70" t="s">
        <v>53</v>
      </c>
      <c r="J17" s="71"/>
      <c r="K17" s="64"/>
      <c r="L17" s="65"/>
      <c r="M17" s="66"/>
      <c r="N17" s="67" t="s">
        <v>49</v>
      </c>
      <c r="O17" s="66"/>
      <c r="P17" s="68"/>
      <c r="Q17" s="69"/>
      <c r="R17" s="70" t="s">
        <v>53</v>
      </c>
    </row>
    <row r="18" spans="1:18" ht="12" customHeight="1" x14ac:dyDescent="0.2">
      <c r="A18" s="34"/>
      <c r="J18" s="72"/>
    </row>
    <row r="19" spans="1:18" ht="21" customHeight="1" x14ac:dyDescent="0.2">
      <c r="A19" s="33" t="s">
        <v>61</v>
      </c>
      <c r="B19" s="186" t="s">
        <v>62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8" ht="21" customHeight="1" x14ac:dyDescent="0.2">
      <c r="B20" s="179" t="s">
        <v>63</v>
      </c>
      <c r="C20" s="179"/>
      <c r="D20" s="179"/>
      <c r="E20" s="179"/>
      <c r="F20" s="179"/>
      <c r="G20" s="179"/>
      <c r="H20" s="179"/>
      <c r="I20" s="179"/>
      <c r="J20" s="179"/>
      <c r="K20" s="179"/>
      <c r="M20" s="74"/>
      <c r="N20" s="74"/>
      <c r="O20" s="191" t="s">
        <v>64</v>
      </c>
      <c r="P20" s="192"/>
      <c r="Q20" s="192"/>
      <c r="R20" s="193"/>
    </row>
    <row r="21" spans="1:18" ht="21" customHeight="1" x14ac:dyDescent="0.2">
      <c r="A21" s="33" t="s">
        <v>61</v>
      </c>
      <c r="B21" s="179" t="s">
        <v>65</v>
      </c>
      <c r="C21" s="179"/>
      <c r="D21" s="179"/>
      <c r="E21" s="179"/>
      <c r="F21" s="179"/>
      <c r="G21" s="179"/>
      <c r="H21" s="179"/>
      <c r="I21" s="179"/>
      <c r="J21" s="179"/>
      <c r="K21" s="179"/>
      <c r="M21" s="75"/>
      <c r="N21" s="75"/>
      <c r="O21" s="180" t="s">
        <v>42</v>
      </c>
      <c r="P21" s="181"/>
      <c r="Q21" s="181"/>
      <c r="R21" s="182"/>
    </row>
    <row r="22" spans="1:18" ht="21" customHeight="1" x14ac:dyDescent="0.2">
      <c r="A22" s="33" t="s">
        <v>61</v>
      </c>
      <c r="B22" s="186" t="s">
        <v>66</v>
      </c>
      <c r="C22" s="186"/>
      <c r="D22" s="186"/>
      <c r="E22" s="186"/>
      <c r="F22" s="186"/>
      <c r="G22" s="186"/>
      <c r="H22" s="186"/>
      <c r="I22" s="186"/>
      <c r="J22" s="186"/>
      <c r="K22" s="186"/>
      <c r="M22" s="75"/>
      <c r="N22" s="75"/>
      <c r="O22" s="183"/>
      <c r="P22" s="184"/>
      <c r="Q22" s="184"/>
      <c r="R22" s="185"/>
    </row>
    <row r="23" spans="1:18" ht="12.75" customHeight="1" x14ac:dyDescent="0.2">
      <c r="A23" s="33"/>
      <c r="B23" s="73"/>
      <c r="C23" s="73"/>
      <c r="D23" s="73"/>
      <c r="E23" s="73"/>
      <c r="F23" s="73"/>
      <c r="G23" s="73"/>
      <c r="H23" s="73"/>
      <c r="I23" s="73"/>
      <c r="J23" s="73"/>
    </row>
  </sheetData>
  <sheetProtection formatCells="0" formatColumns="0" formatRows="0"/>
  <protectedRanges>
    <protectedRange sqref="C8:G8 L8:P8" name="範囲2"/>
    <protectedRange sqref="H15:H17 C17 L15 Q15:Q17 L17" name="範囲1"/>
    <protectedRange sqref="H10:H14 Q10:Q14 L11:L12" name="範囲1_4"/>
    <protectedRange sqref="K10:K17 B10:B17" name="範囲1_2_1"/>
    <protectedRange sqref="B4:K6" name="範囲4_1"/>
    <protectedRange sqref="Q21:R22 M21:O22" name="範囲1_3_1"/>
    <protectedRange sqref="Q5:R6" name="範囲3_1"/>
    <protectedRange sqref="M2:Q3" name="範囲1_1_2"/>
    <protectedRange sqref="B2:D3 G2:G3" name="範囲1_1"/>
  </protectedRanges>
  <mergeCells count="18">
    <mergeCell ref="B21:K21"/>
    <mergeCell ref="O21:R22"/>
    <mergeCell ref="B22:K22"/>
    <mergeCell ref="C8:G8"/>
    <mergeCell ref="L8:P8"/>
    <mergeCell ref="C9:G9"/>
    <mergeCell ref="L9:P9"/>
    <mergeCell ref="B19:P19"/>
    <mergeCell ref="B20:K20"/>
    <mergeCell ref="O20:R20"/>
    <mergeCell ref="B4:K6"/>
    <mergeCell ref="Q5:R5"/>
    <mergeCell ref="Q6:R6"/>
    <mergeCell ref="A1:R1"/>
    <mergeCell ref="B2:H3"/>
    <mergeCell ref="I2:K3"/>
    <mergeCell ref="M2:Q2"/>
    <mergeCell ref="M3:Q3"/>
  </mergeCells>
  <phoneticPr fontId="1"/>
  <printOptions horizontalCentered="1"/>
  <pageMargins left="0.47244094488188981" right="0.23622047244094491" top="0.43307086614173229" bottom="0.39370078740157483" header="0" footer="0"/>
  <pageSetup paperSize="9" scale="98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BB15-117B-412D-8727-D56EFE62B595}">
  <sheetPr>
    <pageSetUpPr fitToPage="1"/>
  </sheetPr>
  <dimension ref="A1:R23"/>
  <sheetViews>
    <sheetView tabSelected="1" zoomScale="85" zoomScaleNormal="85" zoomScaleSheetLayoutView="70" workbookViewId="0">
      <pane ySplit="6" topLeftCell="A7" activePane="bottomLeft" state="frozen"/>
      <selection activeCell="U21" sqref="U21"/>
      <selection pane="bottomLeft" activeCell="A9" sqref="A9"/>
    </sheetView>
  </sheetViews>
  <sheetFormatPr defaultColWidth="9" defaultRowHeight="13.2" x14ac:dyDescent="0.2"/>
  <cols>
    <col min="1" max="1" width="3.44140625" style="32" bestFit="1" customWidth="1"/>
    <col min="2" max="2" width="4.88671875" style="32" customWidth="1"/>
    <col min="3" max="3" width="8.44140625" style="32" customWidth="1"/>
    <col min="4" max="4" width="3.77734375" style="32" customWidth="1"/>
    <col min="5" max="5" width="2.44140625" style="32" customWidth="1"/>
    <col min="6" max="6" width="3.77734375" style="32" customWidth="1"/>
    <col min="7" max="7" width="8.77734375" style="32" customWidth="1"/>
    <col min="8" max="9" width="5.44140625" style="32" customWidth="1"/>
    <col min="10" max="10" width="9" style="32"/>
    <col min="11" max="11" width="4.88671875" style="32" customWidth="1"/>
    <col min="12" max="12" width="8.77734375" style="32" customWidth="1"/>
    <col min="13" max="13" width="3.77734375" style="32" customWidth="1"/>
    <col min="14" max="14" width="2.44140625" style="32" customWidth="1"/>
    <col min="15" max="15" width="3.77734375" style="32" customWidth="1"/>
    <col min="16" max="16" width="8.77734375" style="32" customWidth="1"/>
    <col min="17" max="18" width="5.44140625" style="32" customWidth="1"/>
    <col min="19" max="16384" width="9" style="32"/>
  </cols>
  <sheetData>
    <row r="1" spans="1:18" ht="26.25" customHeight="1" x14ac:dyDescent="0.2">
      <c r="A1" s="175" t="s">
        <v>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6.2" customHeight="1" x14ac:dyDescent="0.2">
      <c r="B2" s="176" t="s">
        <v>73</v>
      </c>
      <c r="C2" s="176"/>
      <c r="D2" s="176"/>
      <c r="E2" s="176"/>
      <c r="F2" s="176"/>
      <c r="G2" s="176"/>
      <c r="H2" s="176"/>
      <c r="I2" s="177" t="s">
        <v>74</v>
      </c>
      <c r="J2" s="177"/>
      <c r="K2" s="177"/>
      <c r="L2" s="33"/>
      <c r="M2" s="178">
        <v>45599</v>
      </c>
      <c r="N2" s="178"/>
      <c r="O2" s="178"/>
      <c r="P2" s="178"/>
      <c r="Q2" s="178"/>
      <c r="R2" s="34" t="s">
        <v>37</v>
      </c>
    </row>
    <row r="3" spans="1:18" ht="16.2" customHeight="1" x14ac:dyDescent="0.2">
      <c r="A3" s="33" t="s">
        <v>38</v>
      </c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33"/>
      <c r="M3" s="178"/>
      <c r="N3" s="178"/>
      <c r="O3" s="178"/>
      <c r="P3" s="178"/>
      <c r="Q3" s="178"/>
      <c r="R3" s="34" t="s">
        <v>39</v>
      </c>
    </row>
    <row r="4" spans="1:18" ht="16.2" customHeight="1" x14ac:dyDescent="0.2">
      <c r="A4" s="33"/>
      <c r="B4" s="173" t="s">
        <v>71</v>
      </c>
      <c r="C4" s="173"/>
      <c r="D4" s="173"/>
      <c r="E4" s="173"/>
      <c r="F4" s="173"/>
      <c r="G4" s="173"/>
      <c r="H4" s="173"/>
      <c r="I4" s="173"/>
      <c r="J4" s="173"/>
      <c r="K4" s="173"/>
      <c r="L4" s="33"/>
    </row>
    <row r="5" spans="1:18" ht="16.2" customHeigh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O5" s="33" t="s">
        <v>41</v>
      </c>
      <c r="P5" s="34" t="s">
        <v>69</v>
      </c>
      <c r="Q5" s="174"/>
      <c r="R5" s="174"/>
    </row>
    <row r="6" spans="1:18" ht="16.2" customHeight="1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P6" s="34"/>
      <c r="Q6" s="174"/>
      <c r="R6" s="174"/>
    </row>
    <row r="7" spans="1:18" ht="16.2" customHeight="1" x14ac:dyDescent="0.2"/>
    <row r="8" spans="1:18" ht="16.2" customHeight="1" thickBot="1" x14ac:dyDescent="0.25">
      <c r="C8" s="187"/>
      <c r="D8" s="187"/>
      <c r="E8" s="187"/>
      <c r="F8" s="187"/>
      <c r="G8" s="187"/>
      <c r="L8" s="187"/>
      <c r="M8" s="187"/>
      <c r="N8" s="187"/>
      <c r="O8" s="187"/>
      <c r="P8" s="187"/>
    </row>
    <row r="9" spans="1:18" ht="20.25" customHeight="1" thickBot="1" x14ac:dyDescent="0.25">
      <c r="A9" s="35"/>
      <c r="B9" s="36" t="s">
        <v>43</v>
      </c>
      <c r="C9" s="188" t="s">
        <v>44</v>
      </c>
      <c r="D9" s="189"/>
      <c r="E9" s="189"/>
      <c r="F9" s="189"/>
      <c r="G9" s="190"/>
      <c r="H9" s="38" t="s">
        <v>45</v>
      </c>
      <c r="I9" s="39"/>
      <c r="J9" s="37" t="s">
        <v>46</v>
      </c>
      <c r="K9" s="40" t="s">
        <v>43</v>
      </c>
      <c r="L9" s="188" t="s">
        <v>44</v>
      </c>
      <c r="M9" s="189"/>
      <c r="N9" s="189"/>
      <c r="O9" s="189"/>
      <c r="P9" s="190"/>
      <c r="Q9" s="38" t="s">
        <v>45</v>
      </c>
      <c r="R9" s="39"/>
    </row>
    <row r="10" spans="1:18" ht="57.75" customHeight="1" thickTop="1" x14ac:dyDescent="0.2">
      <c r="A10" s="81" t="s">
        <v>47</v>
      </c>
      <c r="B10" s="82" t="s">
        <v>77</v>
      </c>
      <c r="C10" s="83" t="s">
        <v>78</v>
      </c>
      <c r="D10" s="84"/>
      <c r="E10" s="85" t="s">
        <v>49</v>
      </c>
      <c r="F10" s="84"/>
      <c r="G10" s="86" t="s">
        <v>79</v>
      </c>
      <c r="H10" s="87" t="s">
        <v>15</v>
      </c>
      <c r="I10" s="88" t="s">
        <v>52</v>
      </c>
      <c r="J10" s="89">
        <v>0.39583333333333331</v>
      </c>
      <c r="K10" s="49"/>
      <c r="L10" s="43"/>
      <c r="M10" s="50"/>
      <c r="N10" s="44" t="s">
        <v>49</v>
      </c>
      <c r="O10" s="50"/>
      <c r="P10" s="45"/>
      <c r="Q10" s="51"/>
      <c r="R10" s="52" t="s">
        <v>53</v>
      </c>
    </row>
    <row r="11" spans="1:18" ht="57.75" customHeight="1" x14ac:dyDescent="0.2">
      <c r="A11" s="53" t="s">
        <v>54</v>
      </c>
      <c r="B11" s="42" t="s">
        <v>76</v>
      </c>
      <c r="C11" s="55" t="s">
        <v>19</v>
      </c>
      <c r="D11" s="77"/>
      <c r="E11" s="44" t="s">
        <v>49</v>
      </c>
      <c r="F11" s="77"/>
      <c r="G11" s="57" t="s">
        <v>20</v>
      </c>
      <c r="H11" s="46" t="s">
        <v>78</v>
      </c>
      <c r="I11" s="47" t="s">
        <v>52</v>
      </c>
      <c r="J11" s="48">
        <v>0.43055555555555558</v>
      </c>
      <c r="K11" s="49"/>
      <c r="L11" s="58"/>
      <c r="M11" s="59"/>
      <c r="N11" s="44" t="s">
        <v>49</v>
      </c>
      <c r="O11" s="59"/>
      <c r="P11" s="60"/>
      <c r="Q11" s="46"/>
      <c r="R11" s="52" t="s">
        <v>53</v>
      </c>
    </row>
    <row r="12" spans="1:18" ht="57.75" customHeight="1" x14ac:dyDescent="0.2">
      <c r="A12" s="90" t="s">
        <v>55</v>
      </c>
      <c r="B12" s="82" t="s">
        <v>77</v>
      </c>
      <c r="C12" s="91" t="s">
        <v>78</v>
      </c>
      <c r="D12" s="92"/>
      <c r="E12" s="85" t="s">
        <v>49</v>
      </c>
      <c r="F12" s="92"/>
      <c r="G12" s="93" t="s">
        <v>15</v>
      </c>
      <c r="H12" s="87" t="s">
        <v>18</v>
      </c>
      <c r="I12" s="88" t="s">
        <v>52</v>
      </c>
      <c r="J12" s="89">
        <v>0.46527777777777779</v>
      </c>
      <c r="K12" s="49"/>
      <c r="L12" s="58"/>
      <c r="M12" s="59"/>
      <c r="N12" s="44" t="s">
        <v>49</v>
      </c>
      <c r="O12" s="59"/>
      <c r="P12" s="60"/>
      <c r="Q12" s="46"/>
      <c r="R12" s="52" t="s">
        <v>53</v>
      </c>
    </row>
    <row r="13" spans="1:18" ht="57.75" customHeight="1" x14ac:dyDescent="0.2">
      <c r="A13" s="53" t="s">
        <v>56</v>
      </c>
      <c r="B13" s="42" t="s">
        <v>76</v>
      </c>
      <c r="C13" s="58" t="s">
        <v>15</v>
      </c>
      <c r="D13" s="78"/>
      <c r="E13" s="44" t="s">
        <v>49</v>
      </c>
      <c r="F13" s="78"/>
      <c r="G13" s="60" t="s">
        <v>20</v>
      </c>
      <c r="H13" s="46" t="s">
        <v>19</v>
      </c>
      <c r="I13" s="47" t="s">
        <v>52</v>
      </c>
      <c r="J13" s="48">
        <v>0.5</v>
      </c>
      <c r="K13" s="49"/>
      <c r="L13" s="58"/>
      <c r="M13" s="59"/>
      <c r="N13" s="44" t="s">
        <v>49</v>
      </c>
      <c r="O13" s="59"/>
      <c r="P13" s="60"/>
      <c r="Q13" s="46"/>
      <c r="R13" s="52" t="s">
        <v>53</v>
      </c>
    </row>
    <row r="14" spans="1:18" ht="57.75" customHeight="1" x14ac:dyDescent="0.2">
      <c r="A14" s="90" t="s">
        <v>57</v>
      </c>
      <c r="B14" s="82" t="s">
        <v>77</v>
      </c>
      <c r="C14" s="91" t="s">
        <v>19</v>
      </c>
      <c r="D14" s="92"/>
      <c r="E14" s="85" t="s">
        <v>49</v>
      </c>
      <c r="F14" s="92"/>
      <c r="G14" s="93" t="s">
        <v>79</v>
      </c>
      <c r="H14" s="87" t="s">
        <v>20</v>
      </c>
      <c r="I14" s="88" t="s">
        <v>52</v>
      </c>
      <c r="J14" s="89">
        <v>0.53472222222222221</v>
      </c>
      <c r="K14" s="49"/>
      <c r="L14" s="58"/>
      <c r="M14" s="59"/>
      <c r="N14" s="44" t="s">
        <v>49</v>
      </c>
      <c r="O14" s="59"/>
      <c r="P14" s="60"/>
      <c r="Q14" s="46"/>
      <c r="R14" s="52" t="s">
        <v>53</v>
      </c>
    </row>
    <row r="15" spans="1:18" ht="57.75" customHeight="1" x14ac:dyDescent="0.2">
      <c r="A15" s="61" t="s">
        <v>58</v>
      </c>
      <c r="B15" s="42" t="s">
        <v>76</v>
      </c>
      <c r="C15" s="58" t="s">
        <v>19</v>
      </c>
      <c r="D15" s="59"/>
      <c r="E15" s="44" t="s">
        <v>49</v>
      </c>
      <c r="F15" s="59"/>
      <c r="G15" s="60" t="s">
        <v>16</v>
      </c>
      <c r="H15" s="51" t="s">
        <v>15</v>
      </c>
      <c r="I15" s="47" t="s">
        <v>52</v>
      </c>
      <c r="J15" s="62">
        <v>0.56944444444444442</v>
      </c>
      <c r="K15" s="49"/>
      <c r="L15" s="55"/>
      <c r="M15" s="56"/>
      <c r="N15" s="44" t="s">
        <v>49</v>
      </c>
      <c r="O15" s="56"/>
      <c r="P15" s="57"/>
      <c r="Q15" s="51"/>
      <c r="R15" s="52" t="s">
        <v>53</v>
      </c>
    </row>
    <row r="16" spans="1:18" ht="57.75" customHeight="1" x14ac:dyDescent="0.2">
      <c r="A16" s="90" t="s">
        <v>59</v>
      </c>
      <c r="B16" s="82" t="s">
        <v>77</v>
      </c>
      <c r="C16" s="91" t="s">
        <v>19</v>
      </c>
      <c r="D16" s="94"/>
      <c r="E16" s="85" t="s">
        <v>49</v>
      </c>
      <c r="F16" s="94"/>
      <c r="G16" s="93" t="s">
        <v>15</v>
      </c>
      <c r="H16" s="87" t="s">
        <v>16</v>
      </c>
      <c r="I16" s="88" t="s">
        <v>52</v>
      </c>
      <c r="J16" s="89">
        <v>0.60416666666666663</v>
      </c>
      <c r="K16" s="49"/>
      <c r="L16" s="58"/>
      <c r="M16" s="59"/>
      <c r="N16" s="44" t="s">
        <v>49</v>
      </c>
      <c r="O16" s="59"/>
      <c r="P16" s="60"/>
      <c r="Q16" s="46"/>
      <c r="R16" s="52" t="s">
        <v>53</v>
      </c>
    </row>
    <row r="17" spans="1:18" ht="57.75" customHeight="1" thickBot="1" x14ac:dyDescent="0.25">
      <c r="A17" s="63" t="s">
        <v>60</v>
      </c>
      <c r="B17" s="79" t="s">
        <v>76</v>
      </c>
      <c r="C17" s="65" t="s">
        <v>15</v>
      </c>
      <c r="D17" s="66"/>
      <c r="E17" s="67" t="s">
        <v>49</v>
      </c>
      <c r="F17" s="66"/>
      <c r="G17" s="68" t="s">
        <v>16</v>
      </c>
      <c r="H17" s="69" t="s">
        <v>19</v>
      </c>
      <c r="I17" s="80" t="s">
        <v>52</v>
      </c>
      <c r="J17" s="71">
        <v>0.63888888888888884</v>
      </c>
      <c r="K17" s="64"/>
      <c r="L17" s="65"/>
      <c r="M17" s="66"/>
      <c r="N17" s="67" t="s">
        <v>49</v>
      </c>
      <c r="O17" s="66"/>
      <c r="P17" s="68"/>
      <c r="Q17" s="69"/>
      <c r="R17" s="70" t="s">
        <v>53</v>
      </c>
    </row>
    <row r="18" spans="1:18" ht="12" customHeight="1" x14ac:dyDescent="0.2">
      <c r="A18" s="34"/>
      <c r="J18" s="72"/>
    </row>
    <row r="19" spans="1:18" ht="21" customHeight="1" x14ac:dyDescent="0.2">
      <c r="A19" s="33" t="s">
        <v>61</v>
      </c>
      <c r="B19" s="186" t="s">
        <v>62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8" ht="21" customHeight="1" x14ac:dyDescent="0.2">
      <c r="B20" s="179" t="s">
        <v>63</v>
      </c>
      <c r="C20" s="179"/>
      <c r="D20" s="179"/>
      <c r="E20" s="179"/>
      <c r="F20" s="179"/>
      <c r="G20" s="179"/>
      <c r="H20" s="179"/>
      <c r="I20" s="179"/>
      <c r="J20" s="179"/>
      <c r="K20" s="179"/>
      <c r="M20" s="74"/>
      <c r="N20" s="74"/>
      <c r="O20" s="191" t="s">
        <v>64</v>
      </c>
      <c r="P20" s="192"/>
      <c r="Q20" s="192"/>
      <c r="R20" s="193"/>
    </row>
    <row r="21" spans="1:18" ht="21" customHeight="1" x14ac:dyDescent="0.2">
      <c r="A21" s="33" t="s">
        <v>61</v>
      </c>
      <c r="B21" s="179" t="s">
        <v>65</v>
      </c>
      <c r="C21" s="179"/>
      <c r="D21" s="179"/>
      <c r="E21" s="179"/>
      <c r="F21" s="179"/>
      <c r="G21" s="179"/>
      <c r="H21" s="179"/>
      <c r="I21" s="179"/>
      <c r="J21" s="179"/>
      <c r="K21" s="179"/>
      <c r="M21" s="75"/>
      <c r="N21" s="75"/>
      <c r="O21" s="180" t="s">
        <v>69</v>
      </c>
      <c r="P21" s="181"/>
      <c r="Q21" s="181"/>
      <c r="R21" s="182"/>
    </row>
    <row r="22" spans="1:18" ht="21" customHeight="1" x14ac:dyDescent="0.2">
      <c r="A22" s="33" t="s">
        <v>61</v>
      </c>
      <c r="B22" s="186" t="s">
        <v>66</v>
      </c>
      <c r="C22" s="186"/>
      <c r="D22" s="186"/>
      <c r="E22" s="186"/>
      <c r="F22" s="186"/>
      <c r="G22" s="186"/>
      <c r="H22" s="186"/>
      <c r="I22" s="186"/>
      <c r="J22" s="186"/>
      <c r="K22" s="186"/>
      <c r="M22" s="75"/>
      <c r="N22" s="75"/>
      <c r="O22" s="183"/>
      <c r="P22" s="184"/>
      <c r="Q22" s="184"/>
      <c r="R22" s="185"/>
    </row>
    <row r="23" spans="1:18" ht="12.75" customHeight="1" x14ac:dyDescent="0.2">
      <c r="A23" s="33"/>
      <c r="B23" s="73"/>
      <c r="C23" s="73"/>
      <c r="D23" s="73"/>
      <c r="E23" s="73"/>
      <c r="F23" s="73"/>
      <c r="G23" s="73"/>
      <c r="H23" s="73"/>
      <c r="I23" s="73"/>
      <c r="J23" s="73"/>
    </row>
  </sheetData>
  <sheetProtection formatCells="0" formatColumns="0" formatRows="0"/>
  <protectedRanges>
    <protectedRange sqref="C8:G8 L8:P8" name="範囲2"/>
    <protectedRange sqref="H15:H17 C17 L15 Q15:Q17 L17" name="範囲1"/>
    <protectedRange sqref="H10:H14 Q10:Q14 L11:L12" name="範囲1_4"/>
    <protectedRange sqref="K10:K17 B10:B17" name="範囲1_2_1"/>
    <protectedRange sqref="B4:K6" name="範囲4_1"/>
    <protectedRange sqref="Q21:R22 M21:O22" name="範囲1_3_1"/>
    <protectedRange sqref="Q5:R6" name="範囲3_1"/>
    <protectedRange sqref="M2:Q3" name="範囲1_1_2"/>
    <protectedRange sqref="B2:D3 G2:G3" name="範囲1_1"/>
  </protectedRanges>
  <mergeCells count="18">
    <mergeCell ref="B21:K21"/>
    <mergeCell ref="O21:R22"/>
    <mergeCell ref="B22:K22"/>
    <mergeCell ref="C8:G8"/>
    <mergeCell ref="L8:P8"/>
    <mergeCell ref="C9:G9"/>
    <mergeCell ref="L9:P9"/>
    <mergeCell ref="B19:P19"/>
    <mergeCell ref="B20:K20"/>
    <mergeCell ref="O20:R20"/>
    <mergeCell ref="B4:K6"/>
    <mergeCell ref="Q5:R5"/>
    <mergeCell ref="Q6:R6"/>
    <mergeCell ref="A1:R1"/>
    <mergeCell ref="B2:H3"/>
    <mergeCell ref="I2:K3"/>
    <mergeCell ref="M2:Q2"/>
    <mergeCell ref="M3:Q3"/>
  </mergeCells>
  <phoneticPr fontId="1"/>
  <printOptions horizontalCentered="1"/>
  <pageMargins left="0.47244094488188981" right="0.23622047244094491" top="0.43307086614173229" bottom="0.39370078740157483" header="0" footer="0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F682-EFF3-4006-AB1A-02ABB2259E57}">
  <sheetPr>
    <pageSetUpPr fitToPage="1"/>
  </sheetPr>
  <dimension ref="A1:R23"/>
  <sheetViews>
    <sheetView zoomScale="85" zoomScaleNormal="85" zoomScaleSheetLayoutView="70" workbookViewId="0">
      <pane ySplit="6" topLeftCell="A10" activePane="bottomLeft" state="frozen"/>
      <selection activeCell="U21" sqref="U21"/>
      <selection pane="bottomLeft" activeCell="A9" sqref="A9"/>
    </sheetView>
  </sheetViews>
  <sheetFormatPr defaultColWidth="9" defaultRowHeight="13.2" x14ac:dyDescent="0.2"/>
  <cols>
    <col min="1" max="1" width="3.44140625" style="32" bestFit="1" customWidth="1"/>
    <col min="2" max="2" width="4.88671875" style="32" customWidth="1"/>
    <col min="3" max="3" width="8.44140625" style="32" customWidth="1"/>
    <col min="4" max="4" width="3.77734375" style="32" customWidth="1"/>
    <col min="5" max="5" width="2.44140625" style="32" customWidth="1"/>
    <col min="6" max="6" width="3.77734375" style="32" customWidth="1"/>
    <col min="7" max="7" width="8.77734375" style="32" customWidth="1"/>
    <col min="8" max="9" width="5.44140625" style="32" customWidth="1"/>
    <col min="10" max="10" width="9" style="32"/>
    <col min="11" max="11" width="4.88671875" style="32" customWidth="1"/>
    <col min="12" max="12" width="8.77734375" style="32" customWidth="1"/>
    <col min="13" max="13" width="3.77734375" style="32" customWidth="1"/>
    <col min="14" max="14" width="2.44140625" style="32" customWidth="1"/>
    <col min="15" max="15" width="3.77734375" style="32" customWidth="1"/>
    <col min="16" max="16" width="8.77734375" style="32" customWidth="1"/>
    <col min="17" max="18" width="5.44140625" style="32" customWidth="1"/>
    <col min="19" max="16384" width="9" style="32"/>
  </cols>
  <sheetData>
    <row r="1" spans="1:18" ht="26.25" customHeight="1" x14ac:dyDescent="0.2">
      <c r="A1" s="175" t="s">
        <v>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6.2" customHeight="1" x14ac:dyDescent="0.2">
      <c r="B2" s="176" t="s">
        <v>80</v>
      </c>
      <c r="C2" s="176"/>
      <c r="D2" s="176"/>
      <c r="E2" s="176"/>
      <c r="F2" s="176"/>
      <c r="G2" s="176"/>
      <c r="H2" s="176"/>
      <c r="I2" s="177" t="s">
        <v>36</v>
      </c>
      <c r="J2" s="177"/>
      <c r="K2" s="177"/>
      <c r="L2" s="33"/>
      <c r="M2" s="178">
        <v>45599</v>
      </c>
      <c r="N2" s="178"/>
      <c r="O2" s="178"/>
      <c r="P2" s="178"/>
      <c r="Q2" s="178"/>
      <c r="R2" s="34" t="s">
        <v>37</v>
      </c>
    </row>
    <row r="3" spans="1:18" ht="16.2" customHeight="1" x14ac:dyDescent="0.2">
      <c r="A3" s="33" t="s">
        <v>38</v>
      </c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33"/>
      <c r="M3" s="178"/>
      <c r="N3" s="178"/>
      <c r="O3" s="178"/>
      <c r="P3" s="178"/>
      <c r="Q3" s="178"/>
      <c r="R3" s="34" t="s">
        <v>39</v>
      </c>
    </row>
    <row r="4" spans="1:18" ht="16.2" customHeight="1" x14ac:dyDescent="0.2">
      <c r="A4" s="33"/>
      <c r="B4" s="173" t="s">
        <v>71</v>
      </c>
      <c r="C4" s="173"/>
      <c r="D4" s="173"/>
      <c r="E4" s="173"/>
      <c r="F4" s="173"/>
      <c r="G4" s="173"/>
      <c r="H4" s="173"/>
      <c r="I4" s="173"/>
      <c r="J4" s="173"/>
      <c r="K4" s="173"/>
      <c r="L4" s="33"/>
    </row>
    <row r="5" spans="1:18" ht="16.2" customHeigh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O5" s="33" t="s">
        <v>41</v>
      </c>
      <c r="P5" s="34" t="s">
        <v>69</v>
      </c>
      <c r="Q5" s="174"/>
      <c r="R5" s="174"/>
    </row>
    <row r="6" spans="1:18" ht="16.2" customHeight="1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P6" s="34"/>
      <c r="Q6" s="174"/>
      <c r="R6" s="174"/>
    </row>
    <row r="7" spans="1:18" ht="16.2" customHeight="1" x14ac:dyDescent="0.2"/>
    <row r="8" spans="1:18" ht="16.2" customHeight="1" thickBot="1" x14ac:dyDescent="0.25">
      <c r="C8" s="187"/>
      <c r="D8" s="187"/>
      <c r="E8" s="187"/>
      <c r="F8" s="187"/>
      <c r="G8" s="187"/>
      <c r="L8" s="187"/>
      <c r="M8" s="187"/>
      <c r="N8" s="187"/>
      <c r="O8" s="187"/>
      <c r="P8" s="187"/>
    </row>
    <row r="9" spans="1:18" ht="20.25" customHeight="1" thickBot="1" x14ac:dyDescent="0.25">
      <c r="A9" s="35"/>
      <c r="B9" s="36" t="s">
        <v>43</v>
      </c>
      <c r="C9" s="188" t="s">
        <v>44</v>
      </c>
      <c r="D9" s="189"/>
      <c r="E9" s="189"/>
      <c r="F9" s="189"/>
      <c r="G9" s="190"/>
      <c r="H9" s="38" t="s">
        <v>45</v>
      </c>
      <c r="I9" s="39"/>
      <c r="J9" s="37" t="s">
        <v>46</v>
      </c>
      <c r="K9" s="40" t="s">
        <v>43</v>
      </c>
      <c r="L9" s="188" t="s">
        <v>44</v>
      </c>
      <c r="M9" s="189"/>
      <c r="N9" s="189"/>
      <c r="O9" s="189"/>
      <c r="P9" s="190"/>
      <c r="Q9" s="38" t="s">
        <v>45</v>
      </c>
      <c r="R9" s="39"/>
    </row>
    <row r="10" spans="1:18" ht="57.75" customHeight="1" thickTop="1" x14ac:dyDescent="0.2">
      <c r="A10" s="41" t="s">
        <v>47</v>
      </c>
      <c r="B10" s="42" t="s">
        <v>76</v>
      </c>
      <c r="C10" s="100" t="s">
        <v>16</v>
      </c>
      <c r="D10" s="76"/>
      <c r="E10" s="44" t="s">
        <v>49</v>
      </c>
      <c r="F10" s="76"/>
      <c r="G10" s="101" t="s">
        <v>92</v>
      </c>
      <c r="H10" s="46" t="s">
        <v>15</v>
      </c>
      <c r="I10" s="47" t="s">
        <v>52</v>
      </c>
      <c r="J10" s="48">
        <v>0.39583333333333331</v>
      </c>
      <c r="K10" s="49"/>
      <c r="L10" s="43"/>
      <c r="M10" s="50"/>
      <c r="N10" s="44" t="s">
        <v>49</v>
      </c>
      <c r="O10" s="50"/>
      <c r="P10" s="45"/>
      <c r="Q10" s="51"/>
      <c r="R10" s="52" t="s">
        <v>53</v>
      </c>
    </row>
    <row r="11" spans="1:18" ht="57.75" customHeight="1" x14ac:dyDescent="0.2">
      <c r="A11" s="90" t="s">
        <v>54</v>
      </c>
      <c r="B11" s="82" t="s">
        <v>81</v>
      </c>
      <c r="C11" s="103" t="s">
        <v>94</v>
      </c>
      <c r="D11" s="95"/>
      <c r="E11" s="85" t="s">
        <v>49</v>
      </c>
      <c r="F11" s="95"/>
      <c r="G11" s="102" t="s">
        <v>93</v>
      </c>
      <c r="H11" s="87" t="s">
        <v>16</v>
      </c>
      <c r="I11" s="88" t="s">
        <v>52</v>
      </c>
      <c r="J11" s="89">
        <v>0.43055555555555558</v>
      </c>
      <c r="K11" s="49"/>
      <c r="L11" s="58"/>
      <c r="M11" s="59"/>
      <c r="N11" s="44" t="s">
        <v>49</v>
      </c>
      <c r="O11" s="59"/>
      <c r="P11" s="60"/>
      <c r="Q11" s="46"/>
      <c r="R11" s="52" t="s">
        <v>53</v>
      </c>
    </row>
    <row r="12" spans="1:18" ht="57.75" customHeight="1" x14ac:dyDescent="0.2">
      <c r="A12" s="53" t="s">
        <v>55</v>
      </c>
      <c r="B12" s="42" t="s">
        <v>88</v>
      </c>
      <c r="C12" s="104" t="s">
        <v>95</v>
      </c>
      <c r="D12" s="78"/>
      <c r="E12" s="44" t="s">
        <v>49</v>
      </c>
      <c r="F12" s="78"/>
      <c r="G12" s="60" t="s">
        <v>16</v>
      </c>
      <c r="H12" s="46" t="s">
        <v>20</v>
      </c>
      <c r="I12" s="47" t="s">
        <v>52</v>
      </c>
      <c r="J12" s="48">
        <v>0.46527777777777779</v>
      </c>
      <c r="K12" s="49"/>
      <c r="L12" s="58"/>
      <c r="M12" s="59"/>
      <c r="N12" s="44" t="s">
        <v>49</v>
      </c>
      <c r="O12" s="59"/>
      <c r="P12" s="60"/>
      <c r="Q12" s="46"/>
      <c r="R12" s="52" t="s">
        <v>53</v>
      </c>
    </row>
    <row r="13" spans="1:18" ht="57.75" customHeight="1" x14ac:dyDescent="0.2">
      <c r="A13" s="90" t="s">
        <v>56</v>
      </c>
      <c r="B13" s="82" t="s">
        <v>81</v>
      </c>
      <c r="C13" s="91" t="s">
        <v>19</v>
      </c>
      <c r="D13" s="92"/>
      <c r="E13" s="85" t="s">
        <v>49</v>
      </c>
      <c r="F13" s="92"/>
      <c r="G13" s="105" t="s">
        <v>93</v>
      </c>
      <c r="H13" s="87" t="s">
        <v>15</v>
      </c>
      <c r="I13" s="88" t="s">
        <v>52</v>
      </c>
      <c r="J13" s="89">
        <v>0.5</v>
      </c>
      <c r="K13" s="49"/>
      <c r="L13" s="58"/>
      <c r="M13" s="59"/>
      <c r="N13" s="44" t="s">
        <v>49</v>
      </c>
      <c r="O13" s="59"/>
      <c r="P13" s="60"/>
      <c r="Q13" s="46"/>
      <c r="R13" s="52" t="s">
        <v>53</v>
      </c>
    </row>
    <row r="14" spans="1:18" ht="57.75" customHeight="1" x14ac:dyDescent="0.2">
      <c r="A14" s="53" t="s">
        <v>57</v>
      </c>
      <c r="B14" s="42" t="s">
        <v>88</v>
      </c>
      <c r="C14" s="104" t="s">
        <v>95</v>
      </c>
      <c r="D14" s="78"/>
      <c r="E14" s="44" t="s">
        <v>49</v>
      </c>
      <c r="F14" s="78"/>
      <c r="G14" s="106" t="s">
        <v>92</v>
      </c>
      <c r="H14" s="46" t="s">
        <v>19</v>
      </c>
      <c r="I14" s="47" t="s">
        <v>52</v>
      </c>
      <c r="J14" s="48">
        <v>0.53472222222222221</v>
      </c>
      <c r="K14" s="49"/>
      <c r="L14" s="58"/>
      <c r="M14" s="59"/>
      <c r="N14" s="44" t="s">
        <v>49</v>
      </c>
      <c r="O14" s="59"/>
      <c r="P14" s="60"/>
      <c r="Q14" s="46"/>
      <c r="R14" s="52" t="s">
        <v>53</v>
      </c>
    </row>
    <row r="15" spans="1:18" ht="57.75" customHeight="1" x14ac:dyDescent="0.2">
      <c r="A15" s="97" t="s">
        <v>58</v>
      </c>
      <c r="B15" s="82" t="s">
        <v>81</v>
      </c>
      <c r="C15" s="91" t="s">
        <v>19</v>
      </c>
      <c r="D15" s="94"/>
      <c r="E15" s="85" t="s">
        <v>49</v>
      </c>
      <c r="F15" s="94"/>
      <c r="G15" s="105" t="s">
        <v>94</v>
      </c>
      <c r="H15" s="98" t="s">
        <v>20</v>
      </c>
      <c r="I15" s="88" t="s">
        <v>52</v>
      </c>
      <c r="J15" s="99">
        <v>0.56944444444444442</v>
      </c>
      <c r="K15" s="49"/>
      <c r="L15" s="55"/>
      <c r="M15" s="56"/>
      <c r="N15" s="44" t="s">
        <v>49</v>
      </c>
      <c r="O15" s="56"/>
      <c r="P15" s="57"/>
      <c r="Q15" s="51"/>
      <c r="R15" s="52" t="s">
        <v>53</v>
      </c>
    </row>
    <row r="16" spans="1:18" ht="57.75" customHeight="1" x14ac:dyDescent="0.2">
      <c r="A16" s="53" t="s">
        <v>59</v>
      </c>
      <c r="B16" s="42"/>
      <c r="C16" s="58"/>
      <c r="D16" s="59"/>
      <c r="E16" s="44" t="s">
        <v>49</v>
      </c>
      <c r="F16" s="59"/>
      <c r="G16" s="60"/>
      <c r="H16" s="46"/>
      <c r="I16" s="47"/>
      <c r="J16" s="48">
        <v>0.60416666666666663</v>
      </c>
      <c r="K16" s="49"/>
      <c r="L16" s="58"/>
      <c r="M16" s="59"/>
      <c r="N16" s="44" t="s">
        <v>49</v>
      </c>
      <c r="O16" s="59"/>
      <c r="P16" s="60"/>
      <c r="Q16" s="46"/>
      <c r="R16" s="52" t="s">
        <v>53</v>
      </c>
    </row>
    <row r="17" spans="1:18" ht="57.75" customHeight="1" thickBot="1" x14ac:dyDescent="0.25">
      <c r="A17" s="63" t="s">
        <v>60</v>
      </c>
      <c r="B17" s="79"/>
      <c r="C17" s="65"/>
      <c r="D17" s="66"/>
      <c r="E17" s="67" t="s">
        <v>49</v>
      </c>
      <c r="F17" s="66"/>
      <c r="G17" s="68"/>
      <c r="H17" s="69"/>
      <c r="I17" s="80"/>
      <c r="J17" s="71"/>
      <c r="K17" s="64"/>
      <c r="L17" s="65"/>
      <c r="M17" s="66"/>
      <c r="N17" s="67" t="s">
        <v>49</v>
      </c>
      <c r="O17" s="66"/>
      <c r="P17" s="68"/>
      <c r="Q17" s="69"/>
      <c r="R17" s="70" t="s">
        <v>53</v>
      </c>
    </row>
    <row r="18" spans="1:18" ht="12" customHeight="1" x14ac:dyDescent="0.2">
      <c r="A18" s="34"/>
      <c r="J18" s="72"/>
    </row>
    <row r="19" spans="1:18" ht="21" customHeight="1" x14ac:dyDescent="0.2">
      <c r="A19" s="33" t="s">
        <v>61</v>
      </c>
      <c r="B19" s="186" t="s">
        <v>62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8" ht="21" customHeight="1" x14ac:dyDescent="0.2">
      <c r="B20" s="179" t="s">
        <v>63</v>
      </c>
      <c r="C20" s="179"/>
      <c r="D20" s="179"/>
      <c r="E20" s="179"/>
      <c r="F20" s="179"/>
      <c r="G20" s="179"/>
      <c r="H20" s="179"/>
      <c r="I20" s="179"/>
      <c r="J20" s="179"/>
      <c r="K20" s="179"/>
      <c r="M20" s="74"/>
      <c r="N20" s="74"/>
      <c r="O20" s="191" t="s">
        <v>64</v>
      </c>
      <c r="P20" s="192"/>
      <c r="Q20" s="192"/>
      <c r="R20" s="193"/>
    </row>
    <row r="21" spans="1:18" ht="21" customHeight="1" x14ac:dyDescent="0.2">
      <c r="A21" s="33" t="s">
        <v>61</v>
      </c>
      <c r="B21" s="179" t="s">
        <v>65</v>
      </c>
      <c r="C21" s="179"/>
      <c r="D21" s="179"/>
      <c r="E21" s="179"/>
      <c r="F21" s="179"/>
      <c r="G21" s="179"/>
      <c r="H21" s="179"/>
      <c r="I21" s="179"/>
      <c r="J21" s="179"/>
      <c r="K21" s="179"/>
      <c r="M21" s="75"/>
      <c r="N21" s="75"/>
      <c r="O21" s="180" t="s">
        <v>69</v>
      </c>
      <c r="P21" s="181"/>
      <c r="Q21" s="181"/>
      <c r="R21" s="182"/>
    </row>
    <row r="22" spans="1:18" ht="21" customHeight="1" x14ac:dyDescent="0.2">
      <c r="A22" s="33" t="s">
        <v>61</v>
      </c>
      <c r="B22" s="186" t="s">
        <v>66</v>
      </c>
      <c r="C22" s="186"/>
      <c r="D22" s="186"/>
      <c r="E22" s="186"/>
      <c r="F22" s="186"/>
      <c r="G22" s="186"/>
      <c r="H22" s="186"/>
      <c r="I22" s="186"/>
      <c r="J22" s="186"/>
      <c r="K22" s="186"/>
      <c r="M22" s="75"/>
      <c r="N22" s="75"/>
      <c r="O22" s="183"/>
      <c r="P22" s="184"/>
      <c r="Q22" s="184"/>
      <c r="R22" s="185"/>
    </row>
    <row r="23" spans="1:18" ht="12.75" customHeight="1" x14ac:dyDescent="0.2">
      <c r="A23" s="33"/>
      <c r="B23" s="73"/>
      <c r="C23" s="73"/>
      <c r="D23" s="73"/>
      <c r="E23" s="73"/>
      <c r="F23" s="73"/>
      <c r="G23" s="73"/>
      <c r="H23" s="73"/>
      <c r="I23" s="73"/>
      <c r="J23" s="73"/>
    </row>
  </sheetData>
  <sheetProtection formatCells="0" formatColumns="0" formatRows="0"/>
  <protectedRanges>
    <protectedRange sqref="C8:G8 L8:P8" name="範囲2"/>
    <protectedRange sqref="H15:H17 C17 L15 Q15:Q17 L17" name="範囲1"/>
    <protectedRange sqref="H10:H14 Q10:Q14 L11:L12" name="範囲1_4"/>
    <protectedRange sqref="K10:K17 B10:B17" name="範囲1_2_1"/>
    <protectedRange sqref="B4:K6" name="範囲4_1"/>
    <protectedRange sqref="Q21:R22 M21:O22" name="範囲1_3_1"/>
    <protectedRange sqref="Q5:R6" name="範囲3_1"/>
    <protectedRange sqref="M2:Q3" name="範囲1_1_2"/>
    <protectedRange sqref="B2:D3 G2:G3" name="範囲1_1"/>
  </protectedRanges>
  <mergeCells count="18">
    <mergeCell ref="B21:K21"/>
    <mergeCell ref="O21:R22"/>
    <mergeCell ref="B22:K22"/>
    <mergeCell ref="C8:G8"/>
    <mergeCell ref="L8:P8"/>
    <mergeCell ref="C9:G9"/>
    <mergeCell ref="L9:P9"/>
    <mergeCell ref="B19:P19"/>
    <mergeCell ref="B20:K20"/>
    <mergeCell ref="O20:R20"/>
    <mergeCell ref="B4:K6"/>
    <mergeCell ref="Q5:R5"/>
    <mergeCell ref="Q6:R6"/>
    <mergeCell ref="A1:R1"/>
    <mergeCell ref="B2:H3"/>
    <mergeCell ref="I2:K3"/>
    <mergeCell ref="M2:Q2"/>
    <mergeCell ref="M3:Q3"/>
  </mergeCells>
  <phoneticPr fontId="1"/>
  <printOptions horizontalCentered="1"/>
  <pageMargins left="0.47244094488188981" right="0.23622047244094491" top="0.43307086614173229" bottom="0.39370078740157483" header="0" footer="0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C550-5E86-44E3-8475-BBD20707DEB9}">
  <sheetPr>
    <pageSetUpPr fitToPage="1"/>
  </sheetPr>
  <dimension ref="A1:R24"/>
  <sheetViews>
    <sheetView zoomScale="85" zoomScaleNormal="85" zoomScaleSheetLayoutView="70" workbookViewId="0">
      <pane ySplit="6" topLeftCell="A7" activePane="bottomLeft" state="frozen"/>
      <selection activeCell="U21" sqref="U21"/>
      <selection pane="bottomLeft" activeCell="A9" sqref="A9"/>
    </sheetView>
  </sheetViews>
  <sheetFormatPr defaultColWidth="9" defaultRowHeight="13.2" x14ac:dyDescent="0.2"/>
  <cols>
    <col min="1" max="1" width="3.44140625" style="32" bestFit="1" customWidth="1"/>
    <col min="2" max="2" width="4.88671875" style="32" customWidth="1"/>
    <col min="3" max="3" width="8.44140625" style="32" customWidth="1"/>
    <col min="4" max="4" width="3.77734375" style="32" customWidth="1"/>
    <col min="5" max="5" width="2.44140625" style="32" customWidth="1"/>
    <col min="6" max="6" width="3.77734375" style="32" customWidth="1"/>
    <col min="7" max="7" width="8.77734375" style="32" customWidth="1"/>
    <col min="8" max="9" width="5.44140625" style="32" customWidth="1"/>
    <col min="10" max="10" width="9" style="32"/>
    <col min="11" max="11" width="4.88671875" style="32" customWidth="1"/>
    <col min="12" max="12" width="8.77734375" style="32" customWidth="1"/>
    <col min="13" max="13" width="3.77734375" style="32" customWidth="1"/>
    <col min="14" max="14" width="2.44140625" style="32" customWidth="1"/>
    <col min="15" max="15" width="3.77734375" style="32" customWidth="1"/>
    <col min="16" max="16" width="8.77734375" style="32" customWidth="1"/>
    <col min="17" max="18" width="5.44140625" style="32" customWidth="1"/>
    <col min="19" max="16384" width="9" style="32"/>
  </cols>
  <sheetData>
    <row r="1" spans="1:18" ht="26.25" customHeight="1" x14ac:dyDescent="0.2">
      <c r="A1" s="175" t="s">
        <v>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6.2" customHeight="1" x14ac:dyDescent="0.2">
      <c r="B2" s="176" t="s">
        <v>84</v>
      </c>
      <c r="C2" s="176"/>
      <c r="D2" s="176"/>
      <c r="E2" s="176"/>
      <c r="F2" s="176"/>
      <c r="G2" s="176"/>
      <c r="H2" s="176"/>
      <c r="I2" s="177" t="s">
        <v>36</v>
      </c>
      <c r="J2" s="177"/>
      <c r="K2" s="177"/>
      <c r="L2" s="33"/>
      <c r="M2" s="178">
        <v>45599</v>
      </c>
      <c r="N2" s="178"/>
      <c r="O2" s="178"/>
      <c r="P2" s="178"/>
      <c r="Q2" s="178"/>
      <c r="R2" s="34" t="s">
        <v>37</v>
      </c>
    </row>
    <row r="3" spans="1:18" ht="16.2" customHeight="1" x14ac:dyDescent="0.2">
      <c r="A3" s="33" t="s">
        <v>38</v>
      </c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33"/>
      <c r="M3" s="178"/>
      <c r="N3" s="178"/>
      <c r="O3" s="178"/>
      <c r="P3" s="178"/>
      <c r="Q3" s="178"/>
      <c r="R3" s="34" t="s">
        <v>39</v>
      </c>
    </row>
    <row r="4" spans="1:18" ht="16.2" customHeight="1" x14ac:dyDescent="0.2">
      <c r="A4" s="33"/>
      <c r="B4" s="173" t="s">
        <v>71</v>
      </c>
      <c r="C4" s="173"/>
      <c r="D4" s="173"/>
      <c r="E4" s="173"/>
      <c r="F4" s="173"/>
      <c r="G4" s="173"/>
      <c r="H4" s="173"/>
      <c r="I4" s="173"/>
      <c r="J4" s="173"/>
      <c r="K4" s="173"/>
      <c r="L4" s="33"/>
    </row>
    <row r="5" spans="1:18" ht="16.2" customHeigh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O5" s="33" t="s">
        <v>41</v>
      </c>
      <c r="P5" s="34" t="s">
        <v>69</v>
      </c>
      <c r="Q5" s="174"/>
      <c r="R5" s="174"/>
    </row>
    <row r="6" spans="1:18" ht="16.2" customHeight="1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P6" s="34"/>
      <c r="Q6" s="174"/>
      <c r="R6" s="174"/>
    </row>
    <row r="7" spans="1:18" ht="16.2" customHeight="1" x14ac:dyDescent="0.2"/>
    <row r="8" spans="1:18" ht="16.2" customHeight="1" thickBot="1" x14ac:dyDescent="0.25">
      <c r="C8" s="187"/>
      <c r="D8" s="187"/>
      <c r="E8" s="187"/>
      <c r="F8" s="187"/>
      <c r="G8" s="187"/>
      <c r="L8" s="187"/>
      <c r="M8" s="187"/>
      <c r="N8" s="187"/>
      <c r="O8" s="187"/>
      <c r="P8" s="187"/>
    </row>
    <row r="9" spans="1:18" ht="20.25" customHeight="1" thickBot="1" x14ac:dyDescent="0.25">
      <c r="A9" s="35"/>
      <c r="B9" s="36" t="s">
        <v>43</v>
      </c>
      <c r="C9" s="188" t="s">
        <v>44</v>
      </c>
      <c r="D9" s="189"/>
      <c r="E9" s="189"/>
      <c r="F9" s="189"/>
      <c r="G9" s="190"/>
      <c r="H9" s="38" t="s">
        <v>45</v>
      </c>
      <c r="I9" s="39"/>
      <c r="J9" s="37" t="s">
        <v>46</v>
      </c>
      <c r="K9" s="40" t="s">
        <v>43</v>
      </c>
      <c r="L9" s="188" t="s">
        <v>44</v>
      </c>
      <c r="M9" s="189"/>
      <c r="N9" s="189"/>
      <c r="O9" s="189"/>
      <c r="P9" s="190"/>
      <c r="Q9" s="38" t="s">
        <v>45</v>
      </c>
      <c r="R9" s="39"/>
    </row>
    <row r="10" spans="1:18" ht="57.75" customHeight="1" thickTop="1" x14ac:dyDescent="0.2">
      <c r="A10" s="41" t="s">
        <v>47</v>
      </c>
      <c r="B10" s="42" t="s">
        <v>76</v>
      </c>
      <c r="C10" s="43" t="s">
        <v>18</v>
      </c>
      <c r="D10" s="76"/>
      <c r="E10" s="44" t="s">
        <v>49</v>
      </c>
      <c r="F10" s="76"/>
      <c r="G10" s="101" t="s">
        <v>92</v>
      </c>
      <c r="H10" s="46" t="s">
        <v>16</v>
      </c>
      <c r="I10" s="47" t="s">
        <v>52</v>
      </c>
      <c r="J10" s="48">
        <v>0.375</v>
      </c>
      <c r="K10" s="49"/>
      <c r="L10" s="43"/>
      <c r="M10" s="50"/>
      <c r="N10" s="44" t="s">
        <v>49</v>
      </c>
      <c r="O10" s="50"/>
      <c r="P10" s="45"/>
      <c r="Q10" s="51"/>
      <c r="R10" s="52" t="s">
        <v>53</v>
      </c>
    </row>
    <row r="11" spans="1:18" ht="57.75" customHeight="1" x14ac:dyDescent="0.2">
      <c r="A11" s="90" t="s">
        <v>54</v>
      </c>
      <c r="B11" s="82" t="s">
        <v>81</v>
      </c>
      <c r="C11" s="103" t="s">
        <v>94</v>
      </c>
      <c r="D11" s="95"/>
      <c r="E11" s="85" t="s">
        <v>49</v>
      </c>
      <c r="F11" s="95"/>
      <c r="G11" s="96" t="s">
        <v>16</v>
      </c>
      <c r="H11" s="87" t="s">
        <v>18</v>
      </c>
      <c r="I11" s="88" t="s">
        <v>52</v>
      </c>
      <c r="J11" s="89">
        <v>0.40972222222222221</v>
      </c>
      <c r="K11" s="49"/>
      <c r="L11" s="58"/>
      <c r="M11" s="59"/>
      <c r="N11" s="44" t="s">
        <v>49</v>
      </c>
      <c r="O11" s="59"/>
      <c r="P11" s="60"/>
      <c r="Q11" s="46"/>
      <c r="R11" s="52" t="s">
        <v>53</v>
      </c>
    </row>
    <row r="12" spans="1:18" ht="57.75" customHeight="1" x14ac:dyDescent="0.2">
      <c r="A12" s="53" t="s">
        <v>55</v>
      </c>
      <c r="B12" s="42" t="s">
        <v>76</v>
      </c>
      <c r="C12" s="58" t="s">
        <v>18</v>
      </c>
      <c r="D12" s="78"/>
      <c r="E12" s="44" t="s">
        <v>49</v>
      </c>
      <c r="F12" s="78"/>
      <c r="G12" s="60" t="s">
        <v>19</v>
      </c>
      <c r="H12" s="46" t="s">
        <v>20</v>
      </c>
      <c r="I12" s="47" t="s">
        <v>52</v>
      </c>
      <c r="J12" s="48">
        <v>0.44444444444444442</v>
      </c>
      <c r="K12" s="49"/>
      <c r="L12" s="58"/>
      <c r="M12" s="59"/>
      <c r="N12" s="44" t="s">
        <v>49</v>
      </c>
      <c r="O12" s="59"/>
      <c r="P12" s="60"/>
      <c r="Q12" s="46"/>
      <c r="R12" s="52" t="s">
        <v>53</v>
      </c>
    </row>
    <row r="13" spans="1:18" ht="57.75" customHeight="1" x14ac:dyDescent="0.2">
      <c r="A13" s="90" t="s">
        <v>56</v>
      </c>
      <c r="B13" s="82" t="s">
        <v>81</v>
      </c>
      <c r="C13" s="91" t="s">
        <v>16</v>
      </c>
      <c r="D13" s="92"/>
      <c r="E13" s="85" t="s">
        <v>49</v>
      </c>
      <c r="F13" s="92"/>
      <c r="G13" s="105" t="s">
        <v>93</v>
      </c>
      <c r="H13" s="87" t="s">
        <v>14</v>
      </c>
      <c r="I13" s="88" t="s">
        <v>52</v>
      </c>
      <c r="J13" s="89">
        <v>0.47916666666666669</v>
      </c>
      <c r="K13" s="49"/>
      <c r="L13" s="58"/>
      <c r="M13" s="59"/>
      <c r="N13" s="44" t="s">
        <v>49</v>
      </c>
      <c r="O13" s="59"/>
      <c r="P13" s="60"/>
      <c r="Q13" s="46"/>
      <c r="R13" s="52" t="s">
        <v>53</v>
      </c>
    </row>
    <row r="14" spans="1:18" ht="57.75" customHeight="1" x14ac:dyDescent="0.2">
      <c r="A14" s="53" t="s">
        <v>57</v>
      </c>
      <c r="B14" s="42" t="s">
        <v>76</v>
      </c>
      <c r="C14" s="104" t="s">
        <v>96</v>
      </c>
      <c r="D14" s="78"/>
      <c r="E14" s="44" t="s">
        <v>49</v>
      </c>
      <c r="F14" s="78"/>
      <c r="G14" s="106" t="s">
        <v>92</v>
      </c>
      <c r="H14" s="46" t="s">
        <v>15</v>
      </c>
      <c r="I14" s="47" t="s">
        <v>52</v>
      </c>
      <c r="J14" s="48">
        <v>0.51388888888888884</v>
      </c>
      <c r="K14" s="49"/>
      <c r="L14" s="58"/>
      <c r="M14" s="59"/>
      <c r="N14" s="44" t="s">
        <v>49</v>
      </c>
      <c r="O14" s="59"/>
      <c r="P14" s="60"/>
      <c r="Q14" s="46"/>
      <c r="R14" s="52" t="s">
        <v>53</v>
      </c>
    </row>
    <row r="15" spans="1:18" ht="57.75" customHeight="1" x14ac:dyDescent="0.2">
      <c r="A15" s="97" t="s">
        <v>58</v>
      </c>
      <c r="B15" s="82" t="s">
        <v>81</v>
      </c>
      <c r="C15" s="109" t="s">
        <v>97</v>
      </c>
      <c r="D15" s="94"/>
      <c r="E15" s="85" t="s">
        <v>49</v>
      </c>
      <c r="F15" s="94"/>
      <c r="G15" s="105" t="s">
        <v>94</v>
      </c>
      <c r="H15" s="98" t="s">
        <v>20</v>
      </c>
      <c r="I15" s="88" t="s">
        <v>52</v>
      </c>
      <c r="J15" s="99">
        <v>0.54861111111111116</v>
      </c>
      <c r="K15" s="49"/>
      <c r="L15" s="55"/>
      <c r="M15" s="56"/>
      <c r="N15" s="44" t="s">
        <v>49</v>
      </c>
      <c r="O15" s="56"/>
      <c r="P15" s="57"/>
      <c r="Q15" s="51"/>
      <c r="R15" s="52" t="s">
        <v>53</v>
      </c>
    </row>
    <row r="16" spans="1:18" ht="57.75" customHeight="1" x14ac:dyDescent="0.2">
      <c r="A16" s="53" t="s">
        <v>59</v>
      </c>
      <c r="B16" s="42" t="s">
        <v>76</v>
      </c>
      <c r="C16" s="58" t="s">
        <v>19</v>
      </c>
      <c r="D16" s="59"/>
      <c r="E16" s="44" t="s">
        <v>49</v>
      </c>
      <c r="F16" s="59"/>
      <c r="G16" s="106" t="s">
        <v>95</v>
      </c>
      <c r="H16" s="46" t="s">
        <v>14</v>
      </c>
      <c r="I16" s="47" t="s">
        <v>52</v>
      </c>
      <c r="J16" s="48">
        <v>0.58333333333333337</v>
      </c>
      <c r="K16" s="49"/>
      <c r="L16" s="58"/>
      <c r="M16" s="59"/>
      <c r="N16" s="44" t="s">
        <v>49</v>
      </c>
      <c r="O16" s="59"/>
      <c r="P16" s="60"/>
      <c r="Q16" s="46"/>
      <c r="R16" s="52" t="s">
        <v>53</v>
      </c>
    </row>
    <row r="17" spans="1:18" ht="57.75" customHeight="1" x14ac:dyDescent="0.2">
      <c r="A17" s="90" t="s">
        <v>60</v>
      </c>
      <c r="B17" s="82" t="s">
        <v>81</v>
      </c>
      <c r="C17" s="109" t="s">
        <v>97</v>
      </c>
      <c r="D17" s="94"/>
      <c r="E17" s="85" t="s">
        <v>49</v>
      </c>
      <c r="F17" s="94"/>
      <c r="G17" s="105" t="s">
        <v>93</v>
      </c>
      <c r="H17" s="87" t="s">
        <v>19</v>
      </c>
      <c r="I17" s="88" t="s">
        <v>52</v>
      </c>
      <c r="J17" s="89">
        <v>0.61805555555555558</v>
      </c>
      <c r="K17" s="49"/>
      <c r="L17" s="58"/>
      <c r="M17" s="59"/>
      <c r="N17" s="44" t="s">
        <v>49</v>
      </c>
      <c r="O17" s="59"/>
      <c r="P17" s="60"/>
      <c r="Q17" s="46"/>
      <c r="R17" s="52" t="s">
        <v>53</v>
      </c>
    </row>
    <row r="18" spans="1:18" ht="57.75" customHeight="1" thickBot="1" x14ac:dyDescent="0.25">
      <c r="A18" s="63" t="s">
        <v>83</v>
      </c>
      <c r="B18" s="79" t="s">
        <v>89</v>
      </c>
      <c r="C18" s="108" t="s">
        <v>96</v>
      </c>
      <c r="D18" s="66"/>
      <c r="E18" s="67" t="s">
        <v>49</v>
      </c>
      <c r="F18" s="66"/>
      <c r="G18" s="107" t="s">
        <v>95</v>
      </c>
      <c r="H18" s="69" t="s">
        <v>15</v>
      </c>
      <c r="I18" s="80" t="s">
        <v>52</v>
      </c>
      <c r="J18" s="71">
        <v>0.65277777777777779</v>
      </c>
      <c r="K18" s="64"/>
      <c r="L18" s="65"/>
      <c r="M18" s="66"/>
      <c r="N18" s="67" t="s">
        <v>49</v>
      </c>
      <c r="O18" s="66"/>
      <c r="P18" s="68"/>
      <c r="Q18" s="69"/>
      <c r="R18" s="70" t="s">
        <v>53</v>
      </c>
    </row>
    <row r="19" spans="1:18" ht="12" customHeight="1" x14ac:dyDescent="0.2">
      <c r="A19" s="34"/>
      <c r="J19" s="72"/>
    </row>
    <row r="20" spans="1:18" ht="21" customHeight="1" x14ac:dyDescent="0.2">
      <c r="A20" s="33" t="s">
        <v>61</v>
      </c>
      <c r="B20" s="186" t="s">
        <v>62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</row>
    <row r="21" spans="1:18" ht="21" customHeight="1" x14ac:dyDescent="0.2">
      <c r="B21" s="179" t="s">
        <v>63</v>
      </c>
      <c r="C21" s="179"/>
      <c r="D21" s="179"/>
      <c r="E21" s="179"/>
      <c r="F21" s="179"/>
      <c r="G21" s="179"/>
      <c r="H21" s="179"/>
      <c r="I21" s="179"/>
      <c r="J21" s="179"/>
      <c r="K21" s="179"/>
      <c r="M21" s="74"/>
      <c r="N21" s="74"/>
      <c r="O21" s="191" t="s">
        <v>64</v>
      </c>
      <c r="P21" s="192"/>
      <c r="Q21" s="192"/>
      <c r="R21" s="193"/>
    </row>
    <row r="22" spans="1:18" ht="21" customHeight="1" x14ac:dyDescent="0.2">
      <c r="A22" s="33" t="s">
        <v>61</v>
      </c>
      <c r="B22" s="179" t="s">
        <v>65</v>
      </c>
      <c r="C22" s="179"/>
      <c r="D22" s="179"/>
      <c r="E22" s="179"/>
      <c r="F22" s="179"/>
      <c r="G22" s="179"/>
      <c r="H22" s="179"/>
      <c r="I22" s="179"/>
      <c r="J22" s="179"/>
      <c r="K22" s="179"/>
      <c r="M22" s="75"/>
      <c r="N22" s="75"/>
      <c r="O22" s="180" t="s">
        <v>69</v>
      </c>
      <c r="P22" s="181"/>
      <c r="Q22" s="181"/>
      <c r="R22" s="182"/>
    </row>
    <row r="23" spans="1:18" ht="21" customHeight="1" x14ac:dyDescent="0.2">
      <c r="A23" s="33" t="s">
        <v>61</v>
      </c>
      <c r="B23" s="186" t="s">
        <v>66</v>
      </c>
      <c r="C23" s="186"/>
      <c r="D23" s="186"/>
      <c r="E23" s="186"/>
      <c r="F23" s="186"/>
      <c r="G23" s="186"/>
      <c r="H23" s="186"/>
      <c r="I23" s="186"/>
      <c r="J23" s="186"/>
      <c r="K23" s="186"/>
      <c r="M23" s="75"/>
      <c r="N23" s="75"/>
      <c r="O23" s="183"/>
      <c r="P23" s="184"/>
      <c r="Q23" s="184"/>
      <c r="R23" s="185"/>
    </row>
    <row r="24" spans="1:18" ht="12.75" customHeight="1" x14ac:dyDescent="0.2">
      <c r="A24" s="33"/>
      <c r="B24" s="73"/>
      <c r="C24" s="73"/>
      <c r="D24" s="73"/>
      <c r="E24" s="73"/>
      <c r="F24" s="73"/>
      <c r="G24" s="73"/>
      <c r="H24" s="73"/>
      <c r="I24" s="73"/>
      <c r="J24" s="73"/>
    </row>
  </sheetData>
  <sheetProtection formatCells="0" formatColumns="0" formatRows="0"/>
  <protectedRanges>
    <protectedRange sqref="C8:G8 L8:P8" name="範囲2"/>
    <protectedRange sqref="C18 L15 L18 H15:H18 Q15:Q18" name="範囲1"/>
    <protectedRange sqref="H10:H14 Q10:Q14 L11:L12" name="範囲1_4"/>
    <protectedRange sqref="K10:K18 B10:B18" name="範囲1_2_1"/>
    <protectedRange sqref="B4:K6" name="範囲4_1"/>
    <protectedRange sqref="Q22:R23 M22:O23" name="範囲1_3_1"/>
    <protectedRange sqref="Q5:R6" name="範囲3_1"/>
    <protectedRange sqref="M2:Q3" name="範囲1_1_2"/>
    <protectedRange sqref="B2:D3 G2:G3" name="範囲1_1"/>
  </protectedRanges>
  <mergeCells count="18">
    <mergeCell ref="B22:K22"/>
    <mergeCell ref="O22:R23"/>
    <mergeCell ref="B23:K23"/>
    <mergeCell ref="C8:G8"/>
    <mergeCell ref="L8:P8"/>
    <mergeCell ref="C9:G9"/>
    <mergeCell ref="L9:P9"/>
    <mergeCell ref="B20:P20"/>
    <mergeCell ref="B21:K21"/>
    <mergeCell ref="O21:R21"/>
    <mergeCell ref="B4:K6"/>
    <mergeCell ref="Q5:R5"/>
    <mergeCell ref="Q6:R6"/>
    <mergeCell ref="A1:R1"/>
    <mergeCell ref="B2:H3"/>
    <mergeCell ref="I2:K3"/>
    <mergeCell ref="M2:Q2"/>
    <mergeCell ref="M3:Q3"/>
  </mergeCells>
  <phoneticPr fontId="1"/>
  <printOptions horizontalCentered="1"/>
  <pageMargins left="0.47244094488188981" right="0.23622047244094491" top="0.43307086614173229" bottom="0.39370078740157483" header="0" footer="0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F526-9578-4458-86B1-C6B41EF2D002}">
  <sheetPr>
    <pageSetUpPr fitToPage="1"/>
  </sheetPr>
  <dimension ref="A1:R23"/>
  <sheetViews>
    <sheetView zoomScale="85" zoomScaleNormal="85" zoomScaleSheetLayoutView="70" workbookViewId="0">
      <pane ySplit="6" topLeftCell="A7" activePane="bottomLeft" state="frozen"/>
      <selection activeCell="U21" sqref="U21"/>
      <selection pane="bottomLeft" activeCell="A9" sqref="A9"/>
    </sheetView>
  </sheetViews>
  <sheetFormatPr defaultColWidth="9" defaultRowHeight="13.2" x14ac:dyDescent="0.2"/>
  <cols>
    <col min="1" max="1" width="3.44140625" style="32" bestFit="1" customWidth="1"/>
    <col min="2" max="2" width="4.88671875" style="32" customWidth="1"/>
    <col min="3" max="3" width="8.44140625" style="32" customWidth="1"/>
    <col min="4" max="4" width="3.77734375" style="32" customWidth="1"/>
    <col min="5" max="5" width="2.44140625" style="32" customWidth="1"/>
    <col min="6" max="6" width="3.77734375" style="32" customWidth="1"/>
    <col min="7" max="7" width="8.77734375" style="32" customWidth="1"/>
    <col min="8" max="9" width="5.44140625" style="32" customWidth="1"/>
    <col min="10" max="10" width="9" style="32"/>
    <col min="11" max="11" width="4.88671875" style="32" customWidth="1"/>
    <col min="12" max="12" width="8.77734375" style="32" customWidth="1"/>
    <col min="13" max="13" width="3.77734375" style="32" customWidth="1"/>
    <col min="14" max="14" width="2.44140625" style="32" customWidth="1"/>
    <col min="15" max="15" width="3.77734375" style="32" customWidth="1"/>
    <col min="16" max="16" width="8.77734375" style="32" customWidth="1"/>
    <col min="17" max="18" width="5.44140625" style="32" customWidth="1"/>
    <col min="19" max="16384" width="9" style="32"/>
  </cols>
  <sheetData>
    <row r="1" spans="1:18" ht="26.25" customHeight="1" x14ac:dyDescent="0.2">
      <c r="A1" s="175" t="s">
        <v>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6.2" customHeight="1" x14ac:dyDescent="0.2">
      <c r="B2" s="176" t="s">
        <v>75</v>
      </c>
      <c r="C2" s="176"/>
      <c r="D2" s="176"/>
      <c r="E2" s="176"/>
      <c r="F2" s="176"/>
      <c r="G2" s="176"/>
      <c r="H2" s="176"/>
      <c r="I2" s="177" t="s">
        <v>74</v>
      </c>
      <c r="J2" s="177"/>
      <c r="K2" s="177"/>
      <c r="L2" s="33"/>
      <c r="M2" s="178">
        <v>45599</v>
      </c>
      <c r="N2" s="178"/>
      <c r="O2" s="178"/>
      <c r="P2" s="178"/>
      <c r="Q2" s="178"/>
      <c r="R2" s="34" t="s">
        <v>37</v>
      </c>
    </row>
    <row r="3" spans="1:18" ht="16.2" customHeight="1" x14ac:dyDescent="0.2">
      <c r="A3" s="33" t="s">
        <v>38</v>
      </c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33"/>
      <c r="M3" s="178"/>
      <c r="N3" s="178"/>
      <c r="O3" s="178"/>
      <c r="P3" s="178"/>
      <c r="Q3" s="178"/>
      <c r="R3" s="34" t="s">
        <v>39</v>
      </c>
    </row>
    <row r="4" spans="1:18" ht="16.2" customHeight="1" x14ac:dyDescent="0.2">
      <c r="A4" s="33"/>
      <c r="B4" s="173" t="s">
        <v>71</v>
      </c>
      <c r="C4" s="173"/>
      <c r="D4" s="173"/>
      <c r="E4" s="173"/>
      <c r="F4" s="173"/>
      <c r="G4" s="173"/>
      <c r="H4" s="173"/>
      <c r="I4" s="173"/>
      <c r="J4" s="173"/>
      <c r="K4" s="173"/>
      <c r="L4" s="33"/>
    </row>
    <row r="5" spans="1:18" ht="16.2" customHeigh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O5" s="33" t="s">
        <v>41</v>
      </c>
      <c r="P5" s="34" t="s">
        <v>69</v>
      </c>
      <c r="Q5" s="174"/>
      <c r="R5" s="174"/>
    </row>
    <row r="6" spans="1:18" ht="16.2" customHeight="1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P6" s="34"/>
      <c r="Q6" s="174"/>
      <c r="R6" s="174"/>
    </row>
    <row r="7" spans="1:18" ht="16.2" customHeight="1" x14ac:dyDescent="0.2"/>
    <row r="8" spans="1:18" ht="16.2" customHeight="1" thickBot="1" x14ac:dyDescent="0.25">
      <c r="C8" s="187"/>
      <c r="D8" s="187"/>
      <c r="E8" s="187"/>
      <c r="F8" s="187"/>
      <c r="G8" s="187"/>
      <c r="L8" s="187"/>
      <c r="M8" s="187"/>
      <c r="N8" s="187"/>
      <c r="O8" s="187"/>
      <c r="P8" s="187"/>
    </row>
    <row r="9" spans="1:18" ht="20.25" customHeight="1" thickBot="1" x14ac:dyDescent="0.25">
      <c r="A9" s="35"/>
      <c r="B9" s="36" t="s">
        <v>43</v>
      </c>
      <c r="C9" s="188" t="s">
        <v>44</v>
      </c>
      <c r="D9" s="189"/>
      <c r="E9" s="189"/>
      <c r="F9" s="189"/>
      <c r="G9" s="190"/>
      <c r="H9" s="38" t="s">
        <v>45</v>
      </c>
      <c r="I9" s="39"/>
      <c r="J9" s="37" t="s">
        <v>46</v>
      </c>
      <c r="K9" s="40" t="s">
        <v>43</v>
      </c>
      <c r="L9" s="188" t="s">
        <v>44</v>
      </c>
      <c r="M9" s="189"/>
      <c r="N9" s="189"/>
      <c r="O9" s="189"/>
      <c r="P9" s="190"/>
      <c r="Q9" s="38" t="s">
        <v>45</v>
      </c>
      <c r="R9" s="39"/>
    </row>
    <row r="10" spans="1:18" ht="57.75" customHeight="1" thickTop="1" x14ac:dyDescent="0.2">
      <c r="A10" s="41" t="s">
        <v>47</v>
      </c>
      <c r="B10" s="42" t="s">
        <v>68</v>
      </c>
      <c r="C10" s="43" t="s">
        <v>42</v>
      </c>
      <c r="D10" s="76"/>
      <c r="E10" s="44" t="s">
        <v>49</v>
      </c>
      <c r="F10" s="76"/>
      <c r="G10" s="45" t="s">
        <v>50</v>
      </c>
      <c r="H10" s="46" t="s">
        <v>51</v>
      </c>
      <c r="I10" s="47" t="s">
        <v>67</v>
      </c>
      <c r="J10" s="48">
        <v>0.41666666666666669</v>
      </c>
      <c r="K10" s="49"/>
      <c r="L10" s="43"/>
      <c r="M10" s="50"/>
      <c r="N10" s="44" t="s">
        <v>49</v>
      </c>
      <c r="O10" s="50"/>
      <c r="P10" s="45"/>
      <c r="Q10" s="51"/>
      <c r="R10" s="52" t="s">
        <v>53</v>
      </c>
    </row>
    <row r="11" spans="1:18" ht="57.75" customHeight="1" x14ac:dyDescent="0.2">
      <c r="A11" s="53" t="s">
        <v>54</v>
      </c>
      <c r="B11" s="42" t="s">
        <v>68</v>
      </c>
      <c r="C11" s="55" t="s">
        <v>19</v>
      </c>
      <c r="D11" s="77"/>
      <c r="E11" s="44" t="s">
        <v>49</v>
      </c>
      <c r="F11" s="77"/>
      <c r="G11" s="57" t="s">
        <v>15</v>
      </c>
      <c r="H11" s="46" t="s">
        <v>18</v>
      </c>
      <c r="I11" s="47" t="s">
        <v>67</v>
      </c>
      <c r="J11" s="48">
        <v>0.44444444444444442</v>
      </c>
      <c r="K11" s="49"/>
      <c r="L11" s="58"/>
      <c r="M11" s="59"/>
      <c r="N11" s="44" t="s">
        <v>49</v>
      </c>
      <c r="O11" s="59"/>
      <c r="P11" s="60"/>
      <c r="Q11" s="46"/>
      <c r="R11" s="52" t="s">
        <v>53</v>
      </c>
    </row>
    <row r="12" spans="1:18" ht="57.75" customHeight="1" x14ac:dyDescent="0.2">
      <c r="A12" s="53" t="s">
        <v>55</v>
      </c>
      <c r="B12" s="42" t="s">
        <v>68</v>
      </c>
      <c r="C12" s="58" t="s">
        <v>42</v>
      </c>
      <c r="D12" s="78"/>
      <c r="E12" s="44" t="s">
        <v>49</v>
      </c>
      <c r="F12" s="78"/>
      <c r="G12" s="60" t="s">
        <v>51</v>
      </c>
      <c r="H12" s="46" t="s">
        <v>69</v>
      </c>
      <c r="I12" s="47" t="s">
        <v>67</v>
      </c>
      <c r="J12" s="48">
        <v>0.47222222222222221</v>
      </c>
      <c r="K12" s="49"/>
      <c r="L12" s="58"/>
      <c r="M12" s="59"/>
      <c r="N12" s="44" t="s">
        <v>49</v>
      </c>
      <c r="O12" s="59"/>
      <c r="P12" s="60"/>
      <c r="Q12" s="46"/>
      <c r="R12" s="52" t="s">
        <v>53</v>
      </c>
    </row>
    <row r="13" spans="1:18" ht="57.75" customHeight="1" x14ac:dyDescent="0.2">
      <c r="A13" s="53" t="s">
        <v>56</v>
      </c>
      <c r="B13" s="42" t="s">
        <v>68</v>
      </c>
      <c r="C13" s="58" t="s">
        <v>18</v>
      </c>
      <c r="D13" s="78"/>
      <c r="E13" s="44" t="s">
        <v>49</v>
      </c>
      <c r="F13" s="78"/>
      <c r="G13" s="60" t="s">
        <v>19</v>
      </c>
      <c r="H13" s="46" t="s">
        <v>14</v>
      </c>
      <c r="I13" s="47" t="s">
        <v>67</v>
      </c>
      <c r="J13" s="48">
        <v>0.5</v>
      </c>
      <c r="K13" s="49"/>
      <c r="L13" s="58"/>
      <c r="M13" s="59"/>
      <c r="N13" s="44" t="s">
        <v>49</v>
      </c>
      <c r="O13" s="59"/>
      <c r="P13" s="60"/>
      <c r="Q13" s="46"/>
      <c r="R13" s="52" t="s">
        <v>53</v>
      </c>
    </row>
    <row r="14" spans="1:18" ht="57.75" customHeight="1" x14ac:dyDescent="0.2">
      <c r="A14" s="53" t="s">
        <v>57</v>
      </c>
      <c r="B14" s="42" t="s">
        <v>68</v>
      </c>
      <c r="C14" s="58" t="s">
        <v>69</v>
      </c>
      <c r="D14" s="78"/>
      <c r="E14" s="44" t="s">
        <v>49</v>
      </c>
      <c r="F14" s="78"/>
      <c r="G14" s="60" t="s">
        <v>51</v>
      </c>
      <c r="H14" s="46" t="s">
        <v>70</v>
      </c>
      <c r="I14" s="47" t="s">
        <v>67</v>
      </c>
      <c r="J14" s="48">
        <v>0.52777777777777779</v>
      </c>
      <c r="K14" s="49"/>
      <c r="L14" s="58"/>
      <c r="M14" s="59"/>
      <c r="N14" s="44" t="s">
        <v>49</v>
      </c>
      <c r="O14" s="59"/>
      <c r="P14" s="60"/>
      <c r="Q14" s="46"/>
      <c r="R14" s="52" t="s">
        <v>53</v>
      </c>
    </row>
    <row r="15" spans="1:18" ht="57.75" customHeight="1" x14ac:dyDescent="0.2">
      <c r="A15" s="61" t="s">
        <v>58</v>
      </c>
      <c r="B15" s="49"/>
      <c r="C15" s="58"/>
      <c r="D15" s="59"/>
      <c r="E15" s="44" t="s">
        <v>49</v>
      </c>
      <c r="F15" s="59"/>
      <c r="G15" s="60"/>
      <c r="H15" s="51"/>
      <c r="I15" s="52" t="s">
        <v>53</v>
      </c>
      <c r="J15" s="62">
        <v>0.55555555555555558</v>
      </c>
      <c r="K15" s="49"/>
      <c r="L15" s="55"/>
      <c r="M15" s="56"/>
      <c r="N15" s="44" t="s">
        <v>49</v>
      </c>
      <c r="O15" s="56"/>
      <c r="P15" s="57"/>
      <c r="Q15" s="51"/>
      <c r="R15" s="52" t="s">
        <v>53</v>
      </c>
    </row>
    <row r="16" spans="1:18" ht="57.75" customHeight="1" x14ac:dyDescent="0.2">
      <c r="A16" s="53" t="s">
        <v>59</v>
      </c>
      <c r="B16" s="49"/>
      <c r="C16" s="58"/>
      <c r="D16" s="59"/>
      <c r="E16" s="44" t="s">
        <v>49</v>
      </c>
      <c r="F16" s="59"/>
      <c r="G16" s="60"/>
      <c r="H16" s="46"/>
      <c r="I16" s="52" t="s">
        <v>53</v>
      </c>
      <c r="J16" s="48"/>
      <c r="K16" s="49"/>
      <c r="L16" s="58"/>
      <c r="M16" s="59"/>
      <c r="N16" s="44" t="s">
        <v>49</v>
      </c>
      <c r="O16" s="59"/>
      <c r="P16" s="60"/>
      <c r="Q16" s="46"/>
      <c r="R16" s="52" t="s">
        <v>53</v>
      </c>
    </row>
    <row r="17" spans="1:18" ht="57.75" customHeight="1" thickBot="1" x14ac:dyDescent="0.25">
      <c r="A17" s="63" t="s">
        <v>60</v>
      </c>
      <c r="B17" s="64"/>
      <c r="C17" s="65"/>
      <c r="D17" s="66"/>
      <c r="E17" s="67" t="s">
        <v>49</v>
      </c>
      <c r="F17" s="66"/>
      <c r="G17" s="68"/>
      <c r="H17" s="69"/>
      <c r="I17" s="70" t="s">
        <v>53</v>
      </c>
      <c r="J17" s="71"/>
      <c r="K17" s="64"/>
      <c r="L17" s="65"/>
      <c r="M17" s="66"/>
      <c r="N17" s="67" t="s">
        <v>49</v>
      </c>
      <c r="O17" s="66"/>
      <c r="P17" s="68"/>
      <c r="Q17" s="69"/>
      <c r="R17" s="70" t="s">
        <v>53</v>
      </c>
    </row>
    <row r="18" spans="1:18" ht="12" customHeight="1" x14ac:dyDescent="0.2">
      <c r="A18" s="34"/>
      <c r="J18" s="72"/>
    </row>
    <row r="19" spans="1:18" ht="21" customHeight="1" x14ac:dyDescent="0.2">
      <c r="A19" s="33" t="s">
        <v>61</v>
      </c>
      <c r="B19" s="186" t="s">
        <v>62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8" ht="21" customHeight="1" x14ac:dyDescent="0.2">
      <c r="B20" s="179" t="s">
        <v>63</v>
      </c>
      <c r="C20" s="179"/>
      <c r="D20" s="179"/>
      <c r="E20" s="179"/>
      <c r="F20" s="179"/>
      <c r="G20" s="179"/>
      <c r="H20" s="179"/>
      <c r="I20" s="179"/>
      <c r="J20" s="179"/>
      <c r="K20" s="179"/>
      <c r="M20" s="74"/>
      <c r="N20" s="74"/>
      <c r="O20" s="191" t="s">
        <v>64</v>
      </c>
      <c r="P20" s="192"/>
      <c r="Q20" s="192"/>
      <c r="R20" s="193"/>
    </row>
    <row r="21" spans="1:18" ht="21" customHeight="1" x14ac:dyDescent="0.2">
      <c r="A21" s="33" t="s">
        <v>61</v>
      </c>
      <c r="B21" s="179" t="s">
        <v>65</v>
      </c>
      <c r="C21" s="179"/>
      <c r="D21" s="179"/>
      <c r="E21" s="179"/>
      <c r="F21" s="179"/>
      <c r="G21" s="179"/>
      <c r="H21" s="179"/>
      <c r="I21" s="179"/>
      <c r="J21" s="179"/>
      <c r="K21" s="179"/>
      <c r="M21" s="75"/>
      <c r="N21" s="75"/>
      <c r="O21" s="180" t="s">
        <v>69</v>
      </c>
      <c r="P21" s="181"/>
      <c r="Q21" s="181"/>
      <c r="R21" s="182"/>
    </row>
    <row r="22" spans="1:18" ht="21" customHeight="1" x14ac:dyDescent="0.2">
      <c r="A22" s="33" t="s">
        <v>61</v>
      </c>
      <c r="B22" s="186" t="s">
        <v>66</v>
      </c>
      <c r="C22" s="186"/>
      <c r="D22" s="186"/>
      <c r="E22" s="186"/>
      <c r="F22" s="186"/>
      <c r="G22" s="186"/>
      <c r="H22" s="186"/>
      <c r="I22" s="186"/>
      <c r="J22" s="186"/>
      <c r="K22" s="186"/>
      <c r="M22" s="75"/>
      <c r="N22" s="75"/>
      <c r="O22" s="183"/>
      <c r="P22" s="184"/>
      <c r="Q22" s="184"/>
      <c r="R22" s="185"/>
    </row>
    <row r="23" spans="1:18" ht="12.75" customHeight="1" x14ac:dyDescent="0.2">
      <c r="A23" s="33"/>
      <c r="B23" s="73"/>
      <c r="C23" s="73"/>
      <c r="D23" s="73"/>
      <c r="E23" s="73"/>
      <c r="F23" s="73"/>
      <c r="G23" s="73"/>
      <c r="H23" s="73"/>
      <c r="I23" s="73"/>
      <c r="J23" s="73"/>
    </row>
  </sheetData>
  <sheetProtection formatCells="0" formatColumns="0" formatRows="0"/>
  <protectedRanges>
    <protectedRange sqref="C8:G8 L8:P8" name="範囲2"/>
    <protectedRange sqref="H15:H17 C17 L15 Q15:Q17 L17" name="範囲1"/>
    <protectedRange sqref="H10:H14 Q10:Q14 L11:L12" name="範囲1_4"/>
    <protectedRange sqref="K10:K17 B10:B17" name="範囲1_2_1"/>
    <protectedRange sqref="B4:K6" name="範囲4_1"/>
    <protectedRange sqref="Q21:R22 M21:O22" name="範囲1_3_1"/>
    <protectedRange sqref="Q5:R6" name="範囲3_1"/>
    <protectedRange sqref="M2:Q3" name="範囲1_1_2"/>
    <protectedRange sqref="B2:D3 G2:G3" name="範囲1_1"/>
  </protectedRanges>
  <mergeCells count="18">
    <mergeCell ref="B21:K21"/>
    <mergeCell ref="O21:R22"/>
    <mergeCell ref="B22:K22"/>
    <mergeCell ref="C8:G8"/>
    <mergeCell ref="L8:P8"/>
    <mergeCell ref="C9:G9"/>
    <mergeCell ref="L9:P9"/>
    <mergeCell ref="B19:P19"/>
    <mergeCell ref="B20:K20"/>
    <mergeCell ref="O20:R20"/>
    <mergeCell ref="B4:K6"/>
    <mergeCell ref="Q5:R5"/>
    <mergeCell ref="Q6:R6"/>
    <mergeCell ref="A1:R1"/>
    <mergeCell ref="B2:H3"/>
    <mergeCell ref="I2:K3"/>
    <mergeCell ref="M2:Q2"/>
    <mergeCell ref="M3:Q3"/>
  </mergeCells>
  <phoneticPr fontId="1"/>
  <printOptions horizontalCentered="1"/>
  <pageMargins left="0.47244094488188981" right="0.23622047244094491" top="0.43307086614173229" bottom="0.39370078740157483" header="0" footer="0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2B00-9FC2-4273-B2D6-42C41A6BE346}">
  <sheetPr>
    <pageSetUpPr fitToPage="1"/>
  </sheetPr>
  <dimension ref="A1:R23"/>
  <sheetViews>
    <sheetView zoomScale="85" zoomScaleNormal="85" zoomScaleSheetLayoutView="70" workbookViewId="0">
      <pane ySplit="6" topLeftCell="A7" activePane="bottomLeft" state="frozen"/>
      <selection activeCell="U21" sqref="U21"/>
      <selection pane="bottomLeft" activeCell="V11" sqref="V11"/>
    </sheetView>
  </sheetViews>
  <sheetFormatPr defaultColWidth="9" defaultRowHeight="13.2" x14ac:dyDescent="0.2"/>
  <cols>
    <col min="1" max="1" width="3.44140625" style="32" bestFit="1" customWidth="1"/>
    <col min="2" max="2" width="4.88671875" style="32" customWidth="1"/>
    <col min="3" max="3" width="8.44140625" style="32" customWidth="1"/>
    <col min="4" max="4" width="3.77734375" style="32" customWidth="1"/>
    <col min="5" max="5" width="2.44140625" style="32" customWidth="1"/>
    <col min="6" max="6" width="3.77734375" style="32" customWidth="1"/>
    <col min="7" max="7" width="8.77734375" style="32" customWidth="1"/>
    <col min="8" max="9" width="5.44140625" style="32" customWidth="1"/>
    <col min="10" max="10" width="9" style="32"/>
    <col min="11" max="11" width="4.88671875" style="32" customWidth="1"/>
    <col min="12" max="12" width="8.77734375" style="32" customWidth="1"/>
    <col min="13" max="13" width="3.77734375" style="32" customWidth="1"/>
    <col min="14" max="14" width="2.44140625" style="32" customWidth="1"/>
    <col min="15" max="15" width="3.77734375" style="32" customWidth="1"/>
    <col min="16" max="16" width="8.77734375" style="32" customWidth="1"/>
    <col min="17" max="18" width="5.44140625" style="32" customWidth="1"/>
    <col min="19" max="16384" width="9" style="32"/>
  </cols>
  <sheetData>
    <row r="1" spans="1:18" ht="26.25" customHeight="1" x14ac:dyDescent="0.2">
      <c r="A1" s="175" t="s">
        <v>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6.2" customHeight="1" x14ac:dyDescent="0.2">
      <c r="B2" s="176" t="s">
        <v>85</v>
      </c>
      <c r="C2" s="176"/>
      <c r="D2" s="176"/>
      <c r="E2" s="176"/>
      <c r="F2" s="176"/>
      <c r="G2" s="176"/>
      <c r="H2" s="176"/>
      <c r="I2" s="177" t="s">
        <v>36</v>
      </c>
      <c r="J2" s="177"/>
      <c r="K2" s="177"/>
      <c r="L2" s="33"/>
      <c r="M2" s="178">
        <v>45599</v>
      </c>
      <c r="N2" s="178"/>
      <c r="O2" s="178"/>
      <c r="P2" s="178"/>
      <c r="Q2" s="178"/>
      <c r="R2" s="34" t="s">
        <v>37</v>
      </c>
    </row>
    <row r="3" spans="1:18" ht="16.2" customHeight="1" x14ac:dyDescent="0.2">
      <c r="A3" s="33" t="s">
        <v>38</v>
      </c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33"/>
      <c r="M3" s="178">
        <v>45606</v>
      </c>
      <c r="N3" s="178"/>
      <c r="O3" s="178"/>
      <c r="P3" s="178"/>
      <c r="Q3" s="178"/>
      <c r="R3" s="34" t="s">
        <v>39</v>
      </c>
    </row>
    <row r="4" spans="1:18" ht="16.2" customHeight="1" x14ac:dyDescent="0.2">
      <c r="A4" s="33"/>
      <c r="B4" s="173" t="s">
        <v>40</v>
      </c>
      <c r="C4" s="173"/>
      <c r="D4" s="173"/>
      <c r="E4" s="173"/>
      <c r="F4" s="173"/>
      <c r="G4" s="173"/>
      <c r="H4" s="173"/>
      <c r="I4" s="173"/>
      <c r="J4" s="173"/>
      <c r="K4" s="173"/>
      <c r="L4" s="33"/>
    </row>
    <row r="5" spans="1:18" ht="16.2" customHeigh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O5" s="33" t="s">
        <v>41</v>
      </c>
      <c r="P5" s="34" t="s">
        <v>42</v>
      </c>
      <c r="Q5" s="174"/>
      <c r="R5" s="174"/>
    </row>
    <row r="6" spans="1:18" ht="16.2" customHeight="1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P6" s="34"/>
      <c r="Q6" s="174"/>
      <c r="R6" s="174"/>
    </row>
    <row r="7" spans="1:18" ht="16.2" customHeight="1" x14ac:dyDescent="0.2"/>
    <row r="8" spans="1:18" ht="16.2" customHeight="1" thickBot="1" x14ac:dyDescent="0.25">
      <c r="C8" s="187"/>
      <c r="D8" s="187"/>
      <c r="E8" s="187"/>
      <c r="F8" s="187"/>
      <c r="G8" s="187"/>
      <c r="L8" s="187"/>
      <c r="M8" s="187"/>
      <c r="N8" s="187"/>
      <c r="O8" s="187"/>
      <c r="P8" s="187"/>
    </row>
    <row r="9" spans="1:18" ht="20.25" customHeight="1" thickBot="1" x14ac:dyDescent="0.25">
      <c r="A9" s="35"/>
      <c r="B9" s="36" t="s">
        <v>43</v>
      </c>
      <c r="C9" s="188" t="s">
        <v>44</v>
      </c>
      <c r="D9" s="189"/>
      <c r="E9" s="189"/>
      <c r="F9" s="189"/>
      <c r="G9" s="190"/>
      <c r="H9" s="38" t="s">
        <v>45</v>
      </c>
      <c r="I9" s="39"/>
      <c r="J9" s="37" t="s">
        <v>46</v>
      </c>
      <c r="K9" s="40" t="s">
        <v>43</v>
      </c>
      <c r="L9" s="188" t="s">
        <v>44</v>
      </c>
      <c r="M9" s="189"/>
      <c r="N9" s="189"/>
      <c r="O9" s="189"/>
      <c r="P9" s="190"/>
      <c r="Q9" s="38" t="s">
        <v>45</v>
      </c>
      <c r="R9" s="39"/>
    </row>
    <row r="10" spans="1:18" ht="57.75" customHeight="1" thickTop="1" x14ac:dyDescent="0.2">
      <c r="A10" s="41" t="s">
        <v>47</v>
      </c>
      <c r="B10" s="42" t="s">
        <v>81</v>
      </c>
      <c r="C10" s="43" t="s">
        <v>42</v>
      </c>
      <c r="D10" s="76"/>
      <c r="E10" s="44" t="s">
        <v>49</v>
      </c>
      <c r="F10" s="76"/>
      <c r="G10" s="45" t="s">
        <v>70</v>
      </c>
      <c r="H10" s="46" t="s">
        <v>51</v>
      </c>
      <c r="I10" s="47" t="s">
        <v>52</v>
      </c>
      <c r="J10" s="48">
        <v>0.5625</v>
      </c>
      <c r="K10" s="49"/>
      <c r="L10" s="43"/>
      <c r="M10" s="50"/>
      <c r="N10" s="44" t="s">
        <v>49</v>
      </c>
      <c r="O10" s="50"/>
      <c r="P10" s="45"/>
      <c r="Q10" s="51"/>
      <c r="R10" s="52" t="s">
        <v>53</v>
      </c>
    </row>
    <row r="11" spans="1:18" ht="57.75" customHeight="1" x14ac:dyDescent="0.2">
      <c r="A11" s="53" t="s">
        <v>54</v>
      </c>
      <c r="B11" s="54"/>
      <c r="C11" s="55"/>
      <c r="D11" s="77"/>
      <c r="E11" s="44" t="s">
        <v>49</v>
      </c>
      <c r="F11" s="77"/>
      <c r="G11" s="57"/>
      <c r="H11" s="46"/>
      <c r="I11" s="47"/>
      <c r="J11" s="48">
        <v>0.59375</v>
      </c>
      <c r="K11" s="49"/>
      <c r="L11" s="58"/>
      <c r="M11" s="59"/>
      <c r="N11" s="44" t="s">
        <v>49</v>
      </c>
      <c r="O11" s="59"/>
      <c r="P11" s="60"/>
      <c r="Q11" s="46"/>
      <c r="R11" s="52" t="s">
        <v>53</v>
      </c>
    </row>
    <row r="12" spans="1:18" ht="57.75" customHeight="1" x14ac:dyDescent="0.2">
      <c r="A12" s="53" t="s">
        <v>55</v>
      </c>
      <c r="B12" s="42" t="s">
        <v>81</v>
      </c>
      <c r="C12" s="58" t="s">
        <v>70</v>
      </c>
      <c r="D12" s="78"/>
      <c r="E12" s="44" t="s">
        <v>49</v>
      </c>
      <c r="F12" s="78"/>
      <c r="G12" s="60" t="s">
        <v>51</v>
      </c>
      <c r="H12" s="46" t="s">
        <v>42</v>
      </c>
      <c r="I12" s="47" t="s">
        <v>52</v>
      </c>
      <c r="J12" s="48">
        <v>0.60416666666666663</v>
      </c>
      <c r="K12" s="49"/>
      <c r="L12" s="58"/>
      <c r="M12" s="59"/>
      <c r="N12" s="44" t="s">
        <v>49</v>
      </c>
      <c r="O12" s="59"/>
      <c r="P12" s="60"/>
      <c r="Q12" s="46"/>
      <c r="R12" s="52" t="s">
        <v>53</v>
      </c>
    </row>
    <row r="13" spans="1:18" ht="57.75" customHeight="1" x14ac:dyDescent="0.2">
      <c r="A13" s="53" t="s">
        <v>56</v>
      </c>
      <c r="B13" s="54"/>
      <c r="C13" s="58"/>
      <c r="D13" s="78"/>
      <c r="E13" s="44" t="s">
        <v>49</v>
      </c>
      <c r="F13" s="78"/>
      <c r="G13" s="60"/>
      <c r="H13" s="46"/>
      <c r="I13" s="47"/>
      <c r="J13" s="48">
        <v>0.63541666666666663</v>
      </c>
      <c r="K13" s="49"/>
      <c r="L13" s="58"/>
      <c r="M13" s="59"/>
      <c r="N13" s="44" t="s">
        <v>49</v>
      </c>
      <c r="O13" s="59"/>
      <c r="P13" s="60"/>
      <c r="Q13" s="46"/>
      <c r="R13" s="52" t="s">
        <v>53</v>
      </c>
    </row>
    <row r="14" spans="1:18" ht="57.75" customHeight="1" x14ac:dyDescent="0.2">
      <c r="A14" s="53" t="s">
        <v>57</v>
      </c>
      <c r="B14" s="42" t="s">
        <v>81</v>
      </c>
      <c r="C14" s="58" t="s">
        <v>42</v>
      </c>
      <c r="D14" s="78"/>
      <c r="E14" s="44" t="s">
        <v>49</v>
      </c>
      <c r="F14" s="78"/>
      <c r="G14" s="60" t="s">
        <v>51</v>
      </c>
      <c r="H14" s="46" t="s">
        <v>70</v>
      </c>
      <c r="I14" s="47" t="s">
        <v>52</v>
      </c>
      <c r="J14" s="48">
        <v>0.64583333333333337</v>
      </c>
      <c r="K14" s="49"/>
      <c r="L14" s="58"/>
      <c r="M14" s="59"/>
      <c r="N14" s="44" t="s">
        <v>49</v>
      </c>
      <c r="O14" s="59"/>
      <c r="P14" s="60"/>
      <c r="Q14" s="46"/>
      <c r="R14" s="52" t="s">
        <v>53</v>
      </c>
    </row>
    <row r="15" spans="1:18" ht="57.75" customHeight="1" x14ac:dyDescent="0.2">
      <c r="A15" s="61" t="s">
        <v>58</v>
      </c>
      <c r="B15" s="49"/>
      <c r="C15" s="58"/>
      <c r="D15" s="59"/>
      <c r="E15" s="44" t="s">
        <v>49</v>
      </c>
      <c r="F15" s="59"/>
      <c r="G15" s="60"/>
      <c r="H15" s="51"/>
      <c r="I15" s="52" t="s">
        <v>53</v>
      </c>
      <c r="J15" s="62">
        <v>0.67708333333333337</v>
      </c>
      <c r="K15" s="49"/>
      <c r="L15" s="55"/>
      <c r="M15" s="56"/>
      <c r="N15" s="44" t="s">
        <v>49</v>
      </c>
      <c r="O15" s="56"/>
      <c r="P15" s="57"/>
      <c r="Q15" s="51"/>
      <c r="R15" s="52" t="s">
        <v>53</v>
      </c>
    </row>
    <row r="16" spans="1:18" ht="57.75" customHeight="1" x14ac:dyDescent="0.2">
      <c r="A16" s="53" t="s">
        <v>59</v>
      </c>
      <c r="B16" s="49"/>
      <c r="C16" s="58"/>
      <c r="D16" s="59"/>
      <c r="E16" s="44" t="s">
        <v>49</v>
      </c>
      <c r="F16" s="59"/>
      <c r="G16" s="60"/>
      <c r="H16" s="46"/>
      <c r="I16" s="52" t="s">
        <v>53</v>
      </c>
      <c r="J16" s="48"/>
      <c r="K16" s="49"/>
      <c r="L16" s="58"/>
      <c r="M16" s="59"/>
      <c r="N16" s="44" t="s">
        <v>49</v>
      </c>
      <c r="O16" s="59"/>
      <c r="P16" s="60"/>
      <c r="Q16" s="46"/>
      <c r="R16" s="52" t="s">
        <v>53</v>
      </c>
    </row>
    <row r="17" spans="1:18" ht="57.75" customHeight="1" thickBot="1" x14ac:dyDescent="0.25">
      <c r="A17" s="63" t="s">
        <v>60</v>
      </c>
      <c r="B17" s="64"/>
      <c r="C17" s="65"/>
      <c r="D17" s="66"/>
      <c r="E17" s="67" t="s">
        <v>49</v>
      </c>
      <c r="F17" s="66"/>
      <c r="G17" s="68"/>
      <c r="H17" s="69"/>
      <c r="I17" s="70" t="s">
        <v>53</v>
      </c>
      <c r="J17" s="71"/>
      <c r="K17" s="64"/>
      <c r="L17" s="65"/>
      <c r="M17" s="66"/>
      <c r="N17" s="67" t="s">
        <v>49</v>
      </c>
      <c r="O17" s="66"/>
      <c r="P17" s="68"/>
      <c r="Q17" s="69"/>
      <c r="R17" s="70" t="s">
        <v>53</v>
      </c>
    </row>
    <row r="18" spans="1:18" ht="12" customHeight="1" x14ac:dyDescent="0.2">
      <c r="A18" s="34"/>
      <c r="J18" s="72"/>
    </row>
    <row r="19" spans="1:18" ht="21" customHeight="1" x14ac:dyDescent="0.2">
      <c r="A19" s="33" t="s">
        <v>61</v>
      </c>
      <c r="B19" s="186" t="s">
        <v>62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0" spans="1:18" ht="21" customHeight="1" x14ac:dyDescent="0.2">
      <c r="B20" s="179" t="s">
        <v>63</v>
      </c>
      <c r="C20" s="179"/>
      <c r="D20" s="179"/>
      <c r="E20" s="179"/>
      <c r="F20" s="179"/>
      <c r="G20" s="179"/>
      <c r="H20" s="179"/>
      <c r="I20" s="179"/>
      <c r="J20" s="179"/>
      <c r="K20" s="179"/>
      <c r="M20" s="74"/>
      <c r="N20" s="74"/>
      <c r="O20" s="191" t="s">
        <v>64</v>
      </c>
      <c r="P20" s="192"/>
      <c r="Q20" s="192"/>
      <c r="R20" s="193"/>
    </row>
    <row r="21" spans="1:18" ht="21" customHeight="1" x14ac:dyDescent="0.2">
      <c r="A21" s="33" t="s">
        <v>61</v>
      </c>
      <c r="B21" s="179" t="s">
        <v>65</v>
      </c>
      <c r="C21" s="179"/>
      <c r="D21" s="179"/>
      <c r="E21" s="179"/>
      <c r="F21" s="179"/>
      <c r="G21" s="179"/>
      <c r="H21" s="179"/>
      <c r="I21" s="179"/>
      <c r="J21" s="179"/>
      <c r="K21" s="179"/>
      <c r="M21" s="75"/>
      <c r="N21" s="75"/>
      <c r="O21" s="180" t="s">
        <v>42</v>
      </c>
      <c r="P21" s="181"/>
      <c r="Q21" s="181"/>
      <c r="R21" s="182"/>
    </row>
    <row r="22" spans="1:18" ht="21" customHeight="1" x14ac:dyDescent="0.2">
      <c r="A22" s="33" t="s">
        <v>61</v>
      </c>
      <c r="B22" s="186" t="s">
        <v>66</v>
      </c>
      <c r="C22" s="186"/>
      <c r="D22" s="186"/>
      <c r="E22" s="186"/>
      <c r="F22" s="186"/>
      <c r="G22" s="186"/>
      <c r="H22" s="186"/>
      <c r="I22" s="186"/>
      <c r="J22" s="186"/>
      <c r="K22" s="186"/>
      <c r="M22" s="75"/>
      <c r="N22" s="75"/>
      <c r="O22" s="183"/>
      <c r="P22" s="184"/>
      <c r="Q22" s="184"/>
      <c r="R22" s="185"/>
    </row>
    <row r="23" spans="1:18" ht="12.75" customHeight="1" x14ac:dyDescent="0.2">
      <c r="A23" s="33"/>
      <c r="B23" s="73"/>
      <c r="C23" s="73"/>
      <c r="D23" s="73"/>
      <c r="E23" s="73"/>
      <c r="F23" s="73"/>
      <c r="G23" s="73"/>
      <c r="H23" s="73"/>
      <c r="I23" s="73"/>
      <c r="J23" s="73"/>
    </row>
  </sheetData>
  <sheetProtection formatCells="0" formatColumns="0" formatRows="0"/>
  <protectedRanges>
    <protectedRange sqref="C8:G8 L8:P8" name="範囲2"/>
    <protectedRange sqref="H15:H17 C17 L15 Q15:Q17 L17" name="範囲1"/>
    <protectedRange sqref="H10:H14 Q10:Q14 L11:L12" name="範囲1_4"/>
    <protectedRange sqref="K10:K17 B10:B17" name="範囲1_2_1"/>
    <protectedRange sqref="B4:K6" name="範囲4_1"/>
    <protectedRange sqref="Q21:R22 M21:O22" name="範囲1_3_1"/>
    <protectedRange sqref="Q5:R6" name="範囲3_1"/>
    <protectedRange sqref="M2:Q3" name="範囲1_1_2"/>
    <protectedRange sqref="B2:D3 G2:G3" name="範囲1_1"/>
  </protectedRanges>
  <mergeCells count="18">
    <mergeCell ref="B21:K21"/>
    <mergeCell ref="O21:R22"/>
    <mergeCell ref="B22:K22"/>
    <mergeCell ref="C8:G8"/>
    <mergeCell ref="L8:P8"/>
    <mergeCell ref="C9:G9"/>
    <mergeCell ref="L9:P9"/>
    <mergeCell ref="B19:P19"/>
    <mergeCell ref="B20:K20"/>
    <mergeCell ref="O20:R20"/>
    <mergeCell ref="B4:K6"/>
    <mergeCell ref="Q5:R5"/>
    <mergeCell ref="Q6:R6"/>
    <mergeCell ref="A1:R1"/>
    <mergeCell ref="B2:H3"/>
    <mergeCell ref="I2:K3"/>
    <mergeCell ref="M2:Q2"/>
    <mergeCell ref="M3:Q3"/>
  </mergeCells>
  <phoneticPr fontId="1"/>
  <printOptions horizontalCentered="1"/>
  <pageMargins left="0.47244094488188981" right="0.23622047244094491" top="0.43307086614173229" bottom="0.39370078740157483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5年生</vt:lpstr>
      <vt:lpstr>4年生</vt:lpstr>
      <vt:lpstr>3年生</vt:lpstr>
      <vt:lpstr>11月3日 U11</vt:lpstr>
      <vt:lpstr>11月9日 U11</vt:lpstr>
      <vt:lpstr>11月10日 U11＆U10</vt:lpstr>
      <vt:lpstr>11月17日 U11＆U10</vt:lpstr>
      <vt:lpstr>11月23日 U9</vt:lpstr>
      <vt:lpstr>12月1日 U10</vt:lpstr>
      <vt:lpstr>12月7日 U10</vt:lpstr>
      <vt:lpstr>12月8日 U11＆U10</vt:lpstr>
      <vt:lpstr>12月21日 U9</vt:lpstr>
      <vt:lpstr>'11月10日 U11＆U10'!Print_Area</vt:lpstr>
      <vt:lpstr>'11月17日 U11＆U10'!Print_Area</vt:lpstr>
      <vt:lpstr>'11月23日 U9'!Print_Area</vt:lpstr>
      <vt:lpstr>'11月3日 U11'!Print_Area</vt:lpstr>
      <vt:lpstr>'11月9日 U11'!Print_Area</vt:lpstr>
      <vt:lpstr>'12月1日 U10'!Print_Area</vt:lpstr>
      <vt:lpstr>'12月21日 U9'!Print_Area</vt:lpstr>
      <vt:lpstr>'12月7日 U10'!Print_Area</vt:lpstr>
      <vt:lpstr>'12月8日 U11＆U10'!Print_Area</vt:lpstr>
      <vt:lpstr>'3年生'!Print_Area</vt:lpstr>
      <vt:lpstr>'4年生'!Print_Area</vt:lpstr>
      <vt:lpstr>'5年生'!Print_Area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ishihara</dc:creator>
  <cp:lastModifiedBy>英樹 石原</cp:lastModifiedBy>
  <cp:lastPrinted>2024-11-03T12:21:22Z</cp:lastPrinted>
  <dcterms:created xsi:type="dcterms:W3CDTF">2017-03-14T14:58:28Z</dcterms:created>
  <dcterms:modified xsi:type="dcterms:W3CDTF">2024-11-03T12:50:24Z</dcterms:modified>
</cp:coreProperties>
</file>