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C:\Users\和毅\Desktop\"/>
    </mc:Choice>
  </mc:AlternateContent>
  <xr:revisionPtr revIDLastSave="0" documentId="13_ncr:1_{56EC6B96-1A6A-4832-946E-FEB97104FF21}" xr6:coauthVersionLast="47" xr6:coauthVersionMax="47" xr10:uidLastSave="{00000000-0000-0000-0000-000000000000}"/>
  <bookViews>
    <workbookView xWindow="-120" yWindow="-120" windowWidth="20730" windowHeight="11160" tabRatio="824" activeTab="4" xr2:uid="{00000000-000D-0000-FFFF-FFFF00000000}"/>
  </bookViews>
  <sheets>
    <sheet name="表紙" sheetId="62" r:id="rId1"/>
    <sheet name="開催要項" sheetId="7" r:id="rId2"/>
    <sheet name="リーグ勝敗表U-12" sheetId="60" r:id="rId3"/>
    <sheet name="リーグ勝敗表U-10" sheetId="61" r:id="rId4"/>
    <sheet name="日程表①" sheetId="49" r:id="rId5"/>
    <sheet name="日程表②" sheetId="59" r:id="rId6"/>
  </sheets>
  <definedNames>
    <definedName name="_xlnm.Print_Area" localSheetId="3">'リーグ勝敗表U-10'!$A$1:$U$60</definedName>
    <definedName name="_xlnm.Print_Area" localSheetId="2">'リーグ勝敗表U-12'!$A$1:$U$60</definedName>
    <definedName name="_xlnm.Print_Area" localSheetId="1">開催要項!$A$1:$I$128</definedName>
    <definedName name="_xlnm.Print_Area" localSheetId="4">日程表①!$B$1:$Q$28</definedName>
    <definedName name="_xlnm.Print_Area" localSheetId="5">日程表②!$A$1:$AB$36</definedName>
    <definedName name="_xlnm.Print_Area" localSheetId="0">表紙!$A$1:$K$44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59" l="1"/>
  <c r="A30" i="59"/>
  <c r="A28" i="59"/>
  <c r="A26" i="59"/>
  <c r="A24" i="59"/>
  <c r="A22" i="59"/>
  <c r="W32" i="59"/>
  <c r="W30" i="59"/>
  <c r="W28" i="59"/>
  <c r="W26" i="59"/>
  <c r="W24" i="59"/>
  <c r="W22" i="59"/>
  <c r="V32" i="59"/>
  <c r="Z32" i="59" s="1"/>
  <c r="V30" i="59"/>
  <c r="Z30" i="59" s="1"/>
  <c r="V28" i="59"/>
  <c r="Z28" i="59" s="1"/>
  <c r="V26" i="59"/>
  <c r="Z26" i="59" s="1"/>
  <c r="V24" i="59"/>
  <c r="Z24" i="59" s="1"/>
  <c r="V22" i="59"/>
  <c r="Z22" i="59" s="1"/>
  <c r="T30" i="59"/>
  <c r="T28" i="59"/>
  <c r="T26" i="59"/>
  <c r="T24" i="59"/>
  <c r="T22" i="59"/>
  <c r="Q32" i="59"/>
  <c r="Q28" i="59"/>
  <c r="Q26" i="59"/>
  <c r="Q24" i="59"/>
  <c r="Q22" i="59"/>
  <c r="N32" i="59"/>
  <c r="N30" i="59"/>
  <c r="N26" i="59"/>
  <c r="N24" i="59"/>
  <c r="N22" i="59"/>
  <c r="K32" i="59"/>
  <c r="K30" i="59"/>
  <c r="K28" i="59"/>
  <c r="K24" i="59"/>
  <c r="H32" i="59"/>
  <c r="H30" i="59"/>
  <c r="H28" i="59"/>
  <c r="H26" i="59"/>
  <c r="E32" i="59"/>
  <c r="AA32" i="59" s="1"/>
  <c r="E30" i="59"/>
  <c r="AA30" i="59" s="1"/>
  <c r="E28" i="59"/>
  <c r="AA28" i="59" s="1"/>
  <c r="E26" i="59"/>
  <c r="AA26" i="59" s="1"/>
  <c r="E24" i="59"/>
  <c r="AA24" i="59" s="1"/>
  <c r="K22" i="59"/>
  <c r="C19" i="49"/>
  <c r="C20" i="49" s="1"/>
  <c r="C21" i="49" s="1"/>
  <c r="C22" i="49" s="1"/>
  <c r="C23" i="49" s="1"/>
  <c r="C24" i="49" s="1"/>
  <c r="C25" i="49" s="1"/>
  <c r="C26" i="49" s="1"/>
  <c r="C7" i="49"/>
  <c r="C8" i="49" s="1"/>
  <c r="C9" i="49" s="1"/>
  <c r="C10" i="49" s="1"/>
  <c r="C11" i="49" s="1"/>
  <c r="C12" i="49" s="1"/>
  <c r="C13" i="49" s="1"/>
  <c r="C14" i="49" s="1"/>
  <c r="U7" i="49"/>
  <c r="U6" i="49"/>
  <c r="W13" i="49"/>
  <c r="W12" i="49"/>
  <c r="W11" i="49"/>
  <c r="W10" i="49"/>
  <c r="E21" i="49" s="1"/>
  <c r="W9" i="49"/>
  <c r="W8" i="49"/>
  <c r="W7" i="49"/>
  <c r="W6" i="49"/>
  <c r="T56" i="61"/>
  <c r="R56" i="61"/>
  <c r="Q56" i="61"/>
  <c r="S56" i="61" s="1"/>
  <c r="P56" i="61"/>
  <c r="O56" i="61"/>
  <c r="N56" i="61"/>
  <c r="T54" i="61"/>
  <c r="R54" i="61"/>
  <c r="Q54" i="61"/>
  <c r="S54" i="61" s="1"/>
  <c r="P54" i="61"/>
  <c r="O54" i="61"/>
  <c r="N54" i="61"/>
  <c r="T52" i="61"/>
  <c r="R52" i="61"/>
  <c r="Q52" i="61"/>
  <c r="S52" i="61" s="1"/>
  <c r="P52" i="61"/>
  <c r="O52" i="61"/>
  <c r="N52" i="61"/>
  <c r="T50" i="61"/>
  <c r="R50" i="61"/>
  <c r="Q50" i="61"/>
  <c r="S50" i="61" s="1"/>
  <c r="P50" i="61"/>
  <c r="O50" i="61"/>
  <c r="N50" i="61"/>
  <c r="T41" i="61"/>
  <c r="R41" i="61"/>
  <c r="Q41" i="61"/>
  <c r="S41" i="61" s="1"/>
  <c r="P41" i="61"/>
  <c r="O41" i="61"/>
  <c r="N41" i="61"/>
  <c r="T39" i="61"/>
  <c r="R39" i="61"/>
  <c r="Q39" i="61"/>
  <c r="S39" i="61" s="1"/>
  <c r="P39" i="61"/>
  <c r="O39" i="61"/>
  <c r="N39" i="61"/>
  <c r="T37" i="61"/>
  <c r="R37" i="61"/>
  <c r="Q37" i="61"/>
  <c r="S37" i="61" s="1"/>
  <c r="P37" i="61"/>
  <c r="O37" i="61"/>
  <c r="N37" i="61"/>
  <c r="T35" i="61"/>
  <c r="R35" i="61"/>
  <c r="Q35" i="61"/>
  <c r="S35" i="61" s="1"/>
  <c r="P35" i="61"/>
  <c r="O35" i="61"/>
  <c r="N35" i="61"/>
  <c r="T26" i="61"/>
  <c r="R26" i="61"/>
  <c r="Q26" i="61"/>
  <c r="S26" i="61" s="1"/>
  <c r="P26" i="61"/>
  <c r="O26" i="61"/>
  <c r="N26" i="61"/>
  <c r="T24" i="61"/>
  <c r="R24" i="61"/>
  <c r="Q24" i="61"/>
  <c r="S24" i="61" s="1"/>
  <c r="P24" i="61"/>
  <c r="O24" i="61"/>
  <c r="N24" i="61"/>
  <c r="T22" i="61"/>
  <c r="R22" i="61"/>
  <c r="Q22" i="61"/>
  <c r="S22" i="61" s="1"/>
  <c r="P22" i="61"/>
  <c r="O22" i="61"/>
  <c r="N22" i="61"/>
  <c r="T20" i="61"/>
  <c r="R20" i="61"/>
  <c r="Q20" i="61"/>
  <c r="S20" i="61" s="1"/>
  <c r="P20" i="61"/>
  <c r="O20" i="61"/>
  <c r="N20" i="61"/>
  <c r="T13" i="61"/>
  <c r="T11" i="61"/>
  <c r="T9" i="61"/>
  <c r="T7" i="61"/>
  <c r="S13" i="61"/>
  <c r="S11" i="61"/>
  <c r="S9" i="61"/>
  <c r="S7" i="61"/>
  <c r="R13" i="61"/>
  <c r="R11" i="61"/>
  <c r="R9" i="61"/>
  <c r="R7" i="61"/>
  <c r="Q13" i="61"/>
  <c r="Q11" i="61"/>
  <c r="Q9" i="61"/>
  <c r="Q7" i="61"/>
  <c r="P11" i="61"/>
  <c r="P9" i="61"/>
  <c r="P7" i="61"/>
  <c r="O11" i="61"/>
  <c r="O9" i="61"/>
  <c r="O7" i="61"/>
  <c r="N11" i="61"/>
  <c r="N9" i="61"/>
  <c r="N7" i="61"/>
  <c r="C56" i="61"/>
  <c r="I56" i="61"/>
  <c r="L54" i="61"/>
  <c r="F54" i="61"/>
  <c r="C52" i="61"/>
  <c r="I52" i="61"/>
  <c r="L50" i="61"/>
  <c r="F50" i="61"/>
  <c r="C41" i="61"/>
  <c r="I41" i="61"/>
  <c r="L39" i="61"/>
  <c r="F39" i="61"/>
  <c r="I37" i="61"/>
  <c r="C37" i="61"/>
  <c r="F35" i="61"/>
  <c r="L35" i="61"/>
  <c r="I26" i="61"/>
  <c r="F24" i="61"/>
  <c r="C26" i="61"/>
  <c r="C22" i="61"/>
  <c r="I22" i="61"/>
  <c r="L20" i="61"/>
  <c r="F20" i="61"/>
  <c r="C13" i="61"/>
  <c r="I13" i="61"/>
  <c r="L11" i="61"/>
  <c r="F11" i="61"/>
  <c r="C9" i="61"/>
  <c r="I9" i="61"/>
  <c r="L7" i="61"/>
  <c r="F7" i="61"/>
  <c r="T41" i="60"/>
  <c r="T39" i="60"/>
  <c r="T37" i="60"/>
  <c r="T35" i="60"/>
  <c r="S41" i="60"/>
  <c r="S39" i="60"/>
  <c r="S37" i="60"/>
  <c r="S35" i="60"/>
  <c r="R41" i="60"/>
  <c r="R39" i="60"/>
  <c r="R37" i="60"/>
  <c r="R35" i="60"/>
  <c r="Q41" i="60"/>
  <c r="Q39" i="60"/>
  <c r="Q37" i="60"/>
  <c r="Q35" i="60"/>
  <c r="P41" i="60"/>
  <c r="P39" i="60"/>
  <c r="P37" i="60"/>
  <c r="P35" i="60"/>
  <c r="O41" i="60"/>
  <c r="O39" i="60"/>
  <c r="O37" i="60"/>
  <c r="O35" i="60"/>
  <c r="N41" i="60"/>
  <c r="N39" i="60"/>
  <c r="N37" i="60"/>
  <c r="T56" i="60"/>
  <c r="R56" i="60"/>
  <c r="Q56" i="60"/>
  <c r="S56" i="60" s="1"/>
  <c r="P56" i="60"/>
  <c r="O56" i="60"/>
  <c r="N56" i="60"/>
  <c r="T54" i="60"/>
  <c r="R54" i="60"/>
  <c r="Q54" i="60"/>
  <c r="S54" i="60" s="1"/>
  <c r="P54" i="60"/>
  <c r="O54" i="60"/>
  <c r="N54" i="60"/>
  <c r="T52" i="60"/>
  <c r="R52" i="60"/>
  <c r="Q52" i="60"/>
  <c r="S52" i="60" s="1"/>
  <c r="P52" i="60"/>
  <c r="O52" i="60"/>
  <c r="N52" i="60"/>
  <c r="T50" i="60"/>
  <c r="R50" i="60"/>
  <c r="Q50" i="60"/>
  <c r="S50" i="60" s="1"/>
  <c r="P50" i="60"/>
  <c r="O50" i="60"/>
  <c r="N50" i="60"/>
  <c r="T26" i="60"/>
  <c r="T24" i="60"/>
  <c r="T22" i="60"/>
  <c r="T20" i="60"/>
  <c r="S26" i="60"/>
  <c r="S24" i="60"/>
  <c r="S22" i="60"/>
  <c r="S20" i="60"/>
  <c r="R26" i="60"/>
  <c r="R24" i="60"/>
  <c r="R22" i="60"/>
  <c r="R20" i="60"/>
  <c r="Q26" i="60"/>
  <c r="Q24" i="60"/>
  <c r="Q22" i="60"/>
  <c r="Q20" i="60"/>
  <c r="P26" i="60"/>
  <c r="P24" i="60"/>
  <c r="P22" i="60"/>
  <c r="P20" i="60"/>
  <c r="O26" i="60"/>
  <c r="O24" i="60"/>
  <c r="O22" i="60"/>
  <c r="O20" i="60"/>
  <c r="N26" i="60"/>
  <c r="N24" i="60"/>
  <c r="N22" i="60"/>
  <c r="N20" i="60"/>
  <c r="T13" i="60"/>
  <c r="T11" i="60"/>
  <c r="T7" i="60"/>
  <c r="S13" i="60"/>
  <c r="S11" i="60"/>
  <c r="S9" i="60"/>
  <c r="S7" i="60"/>
  <c r="R13" i="60"/>
  <c r="R11" i="60"/>
  <c r="R9" i="60"/>
  <c r="R7" i="60"/>
  <c r="Q13" i="60"/>
  <c r="Q11" i="60"/>
  <c r="Q9" i="60"/>
  <c r="Q7" i="60"/>
  <c r="O13" i="60"/>
  <c r="O11" i="60"/>
  <c r="O9" i="60"/>
  <c r="O7" i="60"/>
  <c r="I9" i="60"/>
  <c r="I13" i="60"/>
  <c r="C13" i="60"/>
  <c r="C9" i="60"/>
  <c r="F11" i="60"/>
  <c r="F7" i="60"/>
  <c r="N13" i="60"/>
  <c r="N11" i="60"/>
  <c r="N9" i="60"/>
  <c r="N7" i="60"/>
  <c r="H22" i="59"/>
  <c r="AA22" i="59" s="1"/>
  <c r="Z14" i="59"/>
  <c r="G14" i="59"/>
  <c r="G12" i="59"/>
  <c r="L10" i="59"/>
  <c r="Z8" i="59"/>
  <c r="U6" i="59"/>
  <c r="S21" i="59"/>
  <c r="P21" i="59"/>
  <c r="M21" i="59"/>
  <c r="J21" i="59"/>
  <c r="G21" i="59"/>
  <c r="P21" i="49"/>
  <c r="I19" i="49"/>
  <c r="E18" i="60"/>
  <c r="E9" i="49"/>
  <c r="P8" i="49"/>
  <c r="E8" i="49"/>
  <c r="I6" i="49"/>
  <c r="U13" i="49"/>
  <c r="U12" i="49"/>
  <c r="U11" i="49"/>
  <c r="U10" i="49"/>
  <c r="U9" i="49"/>
  <c r="U8" i="49"/>
  <c r="P13" i="60"/>
  <c r="P11" i="60"/>
  <c r="P9" i="60"/>
  <c r="L11" i="60"/>
  <c r="L7" i="60"/>
  <c r="I56" i="60"/>
  <c r="C56" i="60"/>
  <c r="L54" i="60"/>
  <c r="F54" i="60"/>
  <c r="I52" i="60"/>
  <c r="C52" i="60"/>
  <c r="L50" i="60"/>
  <c r="F50" i="60"/>
  <c r="I41" i="60"/>
  <c r="C41" i="60"/>
  <c r="L39" i="60"/>
  <c r="F39" i="60"/>
  <c r="I37" i="60"/>
  <c r="C37" i="60"/>
  <c r="L35" i="60"/>
  <c r="F35" i="60"/>
  <c r="L24" i="61"/>
  <c r="I26" i="60"/>
  <c r="C26" i="60"/>
  <c r="L24" i="60"/>
  <c r="F24" i="60"/>
  <c r="I22" i="60"/>
  <c r="C22" i="60"/>
  <c r="L20" i="60"/>
  <c r="F20" i="60"/>
  <c r="A26" i="61"/>
  <c r="A22" i="61"/>
  <c r="A20" i="61"/>
  <c r="A13" i="61"/>
  <c r="A11" i="61"/>
  <c r="H5" i="61" s="1"/>
  <c r="A9" i="61"/>
  <c r="E5" i="61" s="1"/>
  <c r="A26" i="60"/>
  <c r="K18" i="60" s="1"/>
  <c r="A24" i="60"/>
  <c r="H18" i="60" s="1"/>
  <c r="A22" i="60"/>
  <c r="A20" i="60"/>
  <c r="B18" i="60" s="1"/>
  <c r="A13" i="60"/>
  <c r="K5" i="60" s="1"/>
  <c r="A11" i="60"/>
  <c r="H5" i="60" s="1"/>
  <c r="A9" i="60"/>
  <c r="E5" i="60" s="1"/>
  <c r="A24" i="61"/>
  <c r="H18" i="61" s="1"/>
  <c r="K18" i="61"/>
  <c r="E18" i="61"/>
  <c r="B18" i="61"/>
  <c r="K5" i="61"/>
  <c r="D21" i="59"/>
  <c r="I12" i="49"/>
  <c r="P13" i="61" l="1"/>
  <c r="O13" i="61"/>
  <c r="N13" i="61"/>
  <c r="P18" i="49"/>
  <c r="I20" i="49"/>
  <c r="L20" i="49"/>
  <c r="L18" i="49"/>
  <c r="P20" i="49"/>
  <c r="I18" i="49"/>
  <c r="E20" i="49"/>
  <c r="E18" i="49"/>
  <c r="I8" i="49"/>
  <c r="P6" i="49"/>
  <c r="L8" i="49"/>
  <c r="L6" i="49"/>
  <c r="N35" i="60"/>
  <c r="P7" i="60"/>
  <c r="P19" i="49"/>
  <c r="I21" i="49"/>
  <c r="L21" i="49"/>
  <c r="L19" i="49"/>
  <c r="I9" i="49"/>
  <c r="P7" i="49"/>
  <c r="L9" i="49"/>
  <c r="L7" i="49"/>
  <c r="P9" i="49"/>
  <c r="I7" i="49"/>
  <c r="T9" i="60"/>
  <c r="A56" i="61"/>
  <c r="A54" i="61"/>
  <c r="A52" i="61"/>
  <c r="A50" i="61"/>
  <c r="A41" i="61"/>
  <c r="A39" i="61"/>
  <c r="A37" i="61"/>
  <c r="A35" i="61"/>
  <c r="A56" i="60"/>
  <c r="A54" i="60"/>
  <c r="A52" i="60"/>
  <c r="A50" i="60"/>
  <c r="A41" i="60"/>
  <c r="A39" i="60"/>
  <c r="A37" i="60"/>
  <c r="A35" i="60"/>
  <c r="A7" i="60"/>
  <c r="E11" i="49" l="1"/>
  <c r="E6" i="49"/>
  <c r="H48" i="60"/>
  <c r="H33" i="60"/>
  <c r="B33" i="60"/>
  <c r="K48" i="61"/>
  <c r="H48" i="61"/>
  <c r="E48" i="61"/>
  <c r="B48" i="61"/>
  <c r="K33" i="61"/>
  <c r="H33" i="61"/>
  <c r="A7" i="61"/>
  <c r="B5" i="61" s="1"/>
  <c r="L22" i="49"/>
  <c r="B5" i="60"/>
  <c r="E19" i="49"/>
  <c r="E7" i="49"/>
  <c r="E13" i="49"/>
  <c r="I24" i="49"/>
  <c r="E25" i="49"/>
  <c r="P11" i="49"/>
  <c r="E26" i="49"/>
  <c r="I11" i="49"/>
  <c r="E14" i="49"/>
  <c r="L14" i="49"/>
  <c r="I23" i="49"/>
  <c r="I25" i="49"/>
  <c r="I26" i="49"/>
  <c r="L11" i="49"/>
  <c r="E23" i="49"/>
  <c r="I14" i="49"/>
  <c r="P14" i="49"/>
  <c r="E12" i="49"/>
  <c r="I22" i="49"/>
  <c r="E24" i="49"/>
  <c r="P22" i="49"/>
  <c r="L12" i="49"/>
  <c r="I10" i="49"/>
  <c r="L13" i="49"/>
  <c r="P10" i="49"/>
  <c r="E22" i="49"/>
  <c r="P12" i="49"/>
  <c r="P13" i="49"/>
  <c r="L10" i="49"/>
  <c r="E10" i="49"/>
  <c r="I13" i="49"/>
  <c r="C6" i="59"/>
  <c r="U8" i="59"/>
  <c r="L12" i="59"/>
  <c r="G8" i="59"/>
  <c r="P6" i="59"/>
  <c r="Z6" i="59"/>
  <c r="B33" i="61"/>
  <c r="E33" i="61"/>
  <c r="N43" i="61"/>
  <c r="O43" i="61"/>
  <c r="Q43" i="61"/>
  <c r="R43" i="61"/>
  <c r="S43" i="61"/>
  <c r="E33" i="60"/>
  <c r="K33" i="60"/>
  <c r="Q43" i="60"/>
  <c r="R43" i="60"/>
  <c r="S43" i="60"/>
  <c r="N43" i="60"/>
  <c r="O43" i="60"/>
  <c r="P43" i="60"/>
  <c r="B48" i="60"/>
  <c r="E48" i="60"/>
  <c r="K48" i="60"/>
  <c r="C10" i="59"/>
  <c r="U14" i="59"/>
  <c r="L14" i="59"/>
  <c r="C14" i="59"/>
  <c r="Z12" i="59"/>
  <c r="P12" i="59"/>
  <c r="C12" i="59"/>
  <c r="Z10" i="59"/>
  <c r="P10" i="59"/>
  <c r="L8" i="59"/>
  <c r="C8" i="59"/>
  <c r="L6" i="59"/>
  <c r="G6" i="59"/>
  <c r="P14" i="59"/>
  <c r="U12" i="59"/>
  <c r="U10" i="59"/>
  <c r="G10" i="59"/>
  <c r="P8" i="59"/>
  <c r="T43" i="60" l="1"/>
  <c r="P43" i="61"/>
  <c r="T43" i="61"/>
</calcChain>
</file>

<file path=xl/sharedStrings.xml><?xml version="1.0" encoding="utf-8"?>
<sst xmlns="http://schemas.openxmlformats.org/spreadsheetml/2006/main" count="658" uniqueCount="257">
  <si>
    <t>月　　日</t>
    <rPh sb="0" eb="1">
      <t>ツキ</t>
    </rPh>
    <rPh sb="3" eb="4">
      <t>ヒ</t>
    </rPh>
    <phoneticPr fontId="43"/>
  </si>
  <si>
    <t>令和６年３月１６日（土）</t>
  </si>
  <si>
    <t>場　　所</t>
    <rPh sb="0" eb="1">
      <t>バ</t>
    </rPh>
    <rPh sb="3" eb="4">
      <t>ショ</t>
    </rPh>
    <phoneticPr fontId="43"/>
  </si>
  <si>
    <t>赤穂郡上郡町光都３丁目</t>
    <phoneticPr fontId="2"/>
  </si>
  <si>
    <t>ダイセル播磨光都サッカー場</t>
    <phoneticPr fontId="43"/>
  </si>
  <si>
    <t>・第２サッカー場</t>
    <phoneticPr fontId="2"/>
  </si>
  <si>
    <t>・多目グランド</t>
    <rPh sb="1" eb="2">
      <t>タ</t>
    </rPh>
    <rPh sb="2" eb="3">
      <t>モク</t>
    </rPh>
    <phoneticPr fontId="2"/>
  </si>
  <si>
    <t>主　　催</t>
    <rPh sb="0" eb="1">
      <t>シュ</t>
    </rPh>
    <rPh sb="3" eb="4">
      <t>モヨオ</t>
    </rPh>
    <phoneticPr fontId="43"/>
  </si>
  <si>
    <t>アヴァンツァーレ余部フットボールクラブ</t>
    <rPh sb="8" eb="10">
      <t>ヨベ</t>
    </rPh>
    <phoneticPr fontId="43"/>
  </si>
  <si>
    <t>運営協力</t>
    <rPh sb="0" eb="2">
      <t>ウンエイ</t>
    </rPh>
    <rPh sb="2" eb="4">
      <t>キョウリョク</t>
    </rPh>
    <phoneticPr fontId="43"/>
  </si>
  <si>
    <t>アヴァンツァーレ余部フットボールクラブ・育成会</t>
    <rPh sb="8" eb="10">
      <t>ヨベ</t>
    </rPh>
    <rPh sb="20" eb="23">
      <t>イクセイカイ</t>
    </rPh>
    <phoneticPr fontId="43"/>
  </si>
  <si>
    <t>スポーツクラブ２１　オヤジフットサル</t>
    <phoneticPr fontId="43"/>
  </si>
  <si>
    <t>協　　賛</t>
    <rPh sb="0" eb="1">
      <t>キョウ</t>
    </rPh>
    <rPh sb="3" eb="4">
      <t>サン</t>
    </rPh>
    <phoneticPr fontId="43"/>
  </si>
  <si>
    <t>第１８回アヴァンツァーレ杯開催要項</t>
  </si>
  <si>
    <t>１）開催日</t>
    <rPh sb="2" eb="5">
      <t>カイサイビ</t>
    </rPh>
    <phoneticPr fontId="2"/>
  </si>
  <si>
    <t>２０２４年３月１６日（土）</t>
  </si>
  <si>
    <t>２）会場</t>
    <rPh sb="2" eb="4">
      <t>カイジョウ</t>
    </rPh>
    <phoneticPr fontId="2"/>
  </si>
  <si>
    <t>赤穂郡上郡町光都３丁目</t>
    <rPh sb="0" eb="3">
      <t>アコウグン</t>
    </rPh>
    <rPh sb="3" eb="5">
      <t>カミゴオリ</t>
    </rPh>
    <rPh sb="5" eb="6">
      <t>チョウ</t>
    </rPh>
    <rPh sb="6" eb="7">
      <t>ヒカリ</t>
    </rPh>
    <rPh sb="7" eb="8">
      <t>ミヤコ</t>
    </rPh>
    <rPh sb="9" eb="11">
      <t>チョウメ</t>
    </rPh>
    <phoneticPr fontId="2"/>
  </si>
  <si>
    <t>ダイセル播磨光都サッカー場　</t>
    <rPh sb="4" eb="6">
      <t>ハリマ</t>
    </rPh>
    <rPh sb="6" eb="7">
      <t>ヒカリ</t>
    </rPh>
    <rPh sb="7" eb="8">
      <t>ミヤコ</t>
    </rPh>
    <rPh sb="12" eb="13">
      <t>ジョウ</t>
    </rPh>
    <phoneticPr fontId="2"/>
  </si>
  <si>
    <t>第２サッカー場【人口芝３面】</t>
    <phoneticPr fontId="2"/>
  </si>
  <si>
    <t xml:space="preserve">多目的グランド【人工芝１面ｏｒフットサル３面】
</t>
    <rPh sb="12" eb="13">
      <t>メン</t>
    </rPh>
    <phoneticPr fontId="2"/>
  </si>
  <si>
    <t>電話/ＦＡＸ　０７９１－５８－１６１６</t>
    <rPh sb="0" eb="2">
      <t>デンワ</t>
    </rPh>
    <phoneticPr fontId="2"/>
  </si>
  <si>
    <t>３）主催</t>
    <rPh sb="2" eb="4">
      <t>シュサイ</t>
    </rPh>
    <phoneticPr fontId="2"/>
  </si>
  <si>
    <t>アヴァンツァーレ余部フットボールクラブ</t>
    <rPh sb="8" eb="10">
      <t>ヨベ</t>
    </rPh>
    <phoneticPr fontId="2"/>
  </si>
  <si>
    <t>４）協賛</t>
    <rPh sb="2" eb="4">
      <t>キョウサン</t>
    </rPh>
    <phoneticPr fontId="2"/>
  </si>
  <si>
    <r>
      <t>Ｍｉ</t>
    </r>
    <r>
      <rPr>
        <sz val="10"/>
        <rFont val="ＭＳ Ｐゴシック"/>
        <family val="3"/>
        <charset val="128"/>
      </rPr>
      <t>KASA</t>
    </r>
    <phoneticPr fontId="2"/>
  </si>
  <si>
    <t>５）競技規定</t>
    <rPh sb="2" eb="4">
      <t>キョウギ</t>
    </rPh>
    <rPh sb="4" eb="6">
      <t>キテイ</t>
    </rPh>
    <phoneticPr fontId="2"/>
  </si>
  <si>
    <t>Ｕ-１0・１２　　</t>
    <phoneticPr fontId="2"/>
  </si>
  <si>
    <t>　①ルール</t>
    <phoneticPr fontId="2"/>
  </si>
  <si>
    <t>日本サッカー協会競技規則に準ずる。</t>
    <phoneticPr fontId="2"/>
  </si>
  <si>
    <t>選手交代に制限はしない。(自由な交代）</t>
    <rPh sb="13" eb="15">
      <t>ジユウ</t>
    </rPh>
    <rPh sb="16" eb="18">
      <t>コウタイ</t>
    </rPh>
    <phoneticPr fontId="2"/>
  </si>
  <si>
    <t>　②試合</t>
    <phoneticPr fontId="2"/>
  </si>
  <si>
    <t>試合時間は　15-3-15</t>
    <rPh sb="0" eb="2">
      <t>シアイ</t>
    </rPh>
    <rPh sb="2" eb="4">
      <t>ジカン</t>
    </rPh>
    <phoneticPr fontId="2"/>
  </si>
  <si>
    <t>8チーム2グループに分けリーグ戦を行い、さらに順位リーグで順位を決める。</t>
  </si>
  <si>
    <t>（変則リーグ戦）</t>
    <rPh sb="1" eb="3">
      <t>ヘンソク</t>
    </rPh>
    <rPh sb="6" eb="7">
      <t>セン</t>
    </rPh>
    <phoneticPr fontId="2"/>
  </si>
  <si>
    <t>試合球は各チームから出して下さい。</t>
    <rPh sb="0" eb="2">
      <t>シアイ</t>
    </rPh>
    <rPh sb="2" eb="3">
      <t>タマ</t>
    </rPh>
    <rPh sb="4" eb="5">
      <t>カク</t>
    </rPh>
    <rPh sb="10" eb="11">
      <t>ダ</t>
    </rPh>
    <rPh sb="13" eb="14">
      <t>クダ</t>
    </rPh>
    <phoneticPr fontId="2"/>
  </si>
  <si>
    <t>　③チーム編成</t>
    <rPh sb="5" eb="7">
      <t>ヘンセイ</t>
    </rPh>
    <phoneticPr fontId="2"/>
  </si>
  <si>
    <t>U-12</t>
  </si>
  <si>
    <t>8人制を適用</t>
  </si>
  <si>
    <t>U-10</t>
  </si>
  <si>
    <t>Ｕ-９</t>
    <phoneticPr fontId="2"/>
  </si>
  <si>
    <t>日本サッカー協会フットサル競技規則に準じる。</t>
    <phoneticPr fontId="2"/>
  </si>
  <si>
    <t>身体の接触プレーは基本的に禁止、オフサイドなし</t>
    <phoneticPr fontId="2"/>
  </si>
  <si>
    <t>タッチラインからボールが出たら、その地点から相手側のキックインにより再開</t>
    <phoneticPr fontId="2"/>
  </si>
  <si>
    <t>ゴールキックは、キーパースローにより再開</t>
    <phoneticPr fontId="2"/>
  </si>
  <si>
    <t>（キーパースローは、直接ハーフラインを超えてはならない）</t>
    <phoneticPr fontId="2"/>
  </si>
  <si>
    <t>バックパスのボールをキーパーが手でプレーできない</t>
    <phoneticPr fontId="2"/>
  </si>
  <si>
    <t>競技中の選手の交代は、交代ゾーンから自由にできる</t>
    <phoneticPr fontId="2"/>
  </si>
  <si>
    <t>（交代競技者が出てから入ること、GKの交代は、アウトオブプレーの時に行うこと）</t>
    <phoneticPr fontId="2"/>
  </si>
  <si>
    <t>フリーキック、コーナーキックの時、相手競技者はキックインと同様、５ｍ以上離れる。</t>
    <phoneticPr fontId="2"/>
  </si>
  <si>
    <t>キックオフ及びタイムアップは、本部からの合図で一斉に行う</t>
    <phoneticPr fontId="2"/>
  </si>
  <si>
    <t>試合球（フットサルボール）については主催者側で準備します。</t>
    <rPh sb="0" eb="2">
      <t>シアイ</t>
    </rPh>
    <rPh sb="2" eb="3">
      <t>キュウ</t>
    </rPh>
    <rPh sb="18" eb="21">
      <t>シュサイシャ</t>
    </rPh>
    <rPh sb="21" eb="22">
      <t>ガワ</t>
    </rPh>
    <rPh sb="23" eb="25">
      <t>ジュンビ</t>
    </rPh>
    <phoneticPr fontId="2"/>
  </si>
  <si>
    <t>試合時間は　10-3-１0</t>
  </si>
  <si>
    <t>6チームでのリーグ戦</t>
  </si>
  <si>
    <t>5人制　　（話し合いで6人可能）</t>
  </si>
  <si>
    <r>
      <rPr>
        <b/>
        <sz val="13"/>
        <color rgb="FF000000"/>
        <rFont val="ＭＳ Ｐゴシック"/>
        <family val="3"/>
        <charset val="128"/>
      </rPr>
      <t>Ｕ-９・１0・１２</t>
    </r>
    <r>
      <rPr>
        <sz val="13"/>
        <color rgb="FF000000"/>
        <rFont val="ＭＳ Ｐゴシック"/>
        <family val="3"/>
        <charset val="128"/>
      </rPr>
      <t>　</t>
    </r>
  </si>
  <si>
    <t>勝敗について</t>
  </si>
  <si>
    <t>☆勝点は、勝ち：3点・引き分け：1点・負け：０点とする。</t>
    <phoneticPr fontId="2"/>
  </si>
  <si>
    <t>☆勝ち点が同じ場合は、得失点差、総得点、対戦成績の順で決める。</t>
    <phoneticPr fontId="2"/>
  </si>
  <si>
    <t>６）審判</t>
    <rPh sb="2" eb="4">
      <t>シンパン</t>
    </rPh>
    <phoneticPr fontId="2"/>
  </si>
  <si>
    <t>・</t>
    <phoneticPr fontId="2"/>
  </si>
  <si>
    <t>相互審判で日程表の左側（前半）・右側（後半）でお願いします。</t>
    <rPh sb="0" eb="2">
      <t>ソウゴ</t>
    </rPh>
    <rPh sb="2" eb="4">
      <t>シンパン</t>
    </rPh>
    <rPh sb="5" eb="8">
      <t>ニッテイヒョウ</t>
    </rPh>
    <rPh sb="9" eb="11">
      <t>ヒダリガワ</t>
    </rPh>
    <rPh sb="12" eb="14">
      <t>ゼンハン</t>
    </rPh>
    <rPh sb="16" eb="18">
      <t>ミギガワ</t>
    </rPh>
    <rPh sb="19" eb="21">
      <t>コウハン</t>
    </rPh>
    <rPh sb="24" eb="25">
      <t>ネガ</t>
    </rPh>
    <phoneticPr fontId="2"/>
  </si>
  <si>
    <t>主審は審判服着用でお願いします。（上着のみで可）</t>
    <rPh sb="0" eb="2">
      <t>シュシン</t>
    </rPh>
    <rPh sb="3" eb="5">
      <t>シンパン</t>
    </rPh>
    <rPh sb="5" eb="6">
      <t>フク</t>
    </rPh>
    <rPh sb="6" eb="8">
      <t>チャクヨウ</t>
    </rPh>
    <rPh sb="10" eb="11">
      <t>ネガ</t>
    </rPh>
    <rPh sb="17" eb="19">
      <t>ウワギ</t>
    </rPh>
    <rPh sb="22" eb="23">
      <t>カ</t>
    </rPh>
    <phoneticPr fontId="2"/>
  </si>
  <si>
    <t>1人審判制でお願いします。</t>
  </si>
  <si>
    <t>審判の判定に対してリスペクトの精神で臨むようお願いします。</t>
    <rPh sb="0" eb="2">
      <t>シンパン</t>
    </rPh>
    <rPh sb="3" eb="5">
      <t>ハンテイ</t>
    </rPh>
    <rPh sb="6" eb="7">
      <t>タイ</t>
    </rPh>
    <rPh sb="15" eb="17">
      <t>セイシン</t>
    </rPh>
    <rPh sb="18" eb="19">
      <t>ノゾ</t>
    </rPh>
    <rPh sb="23" eb="24">
      <t>ネガ</t>
    </rPh>
    <phoneticPr fontId="2"/>
  </si>
  <si>
    <t>スケジュールに沿ってキックオフできる準備をお願いします。</t>
    <rPh sb="7" eb="8">
      <t>ソ</t>
    </rPh>
    <rPh sb="18" eb="20">
      <t>ジュンビ</t>
    </rPh>
    <rPh sb="22" eb="23">
      <t>ネガ</t>
    </rPh>
    <phoneticPr fontId="2"/>
  </si>
  <si>
    <t>７）表彰</t>
    <rPh sb="2" eb="4">
      <t>ヒョウショウ</t>
    </rPh>
    <phoneticPr fontId="2"/>
  </si>
  <si>
    <t>優勝 賞状・トロフィー 各カテゴリー</t>
    <phoneticPr fontId="2"/>
  </si>
  <si>
    <t>準優勝 賞状・盾 各カテゴリー</t>
    <rPh sb="0" eb="3">
      <t>ジュンユウショウ</t>
    </rPh>
    <rPh sb="1" eb="3">
      <t>ユウショウ</t>
    </rPh>
    <phoneticPr fontId="2"/>
  </si>
  <si>
    <t>三位 賞状 各カテゴリー</t>
    <rPh sb="0" eb="2">
      <t>サンイ</t>
    </rPh>
    <rPh sb="3" eb="5">
      <t>ショウジョウ</t>
    </rPh>
    <rPh sb="6" eb="7">
      <t>カク</t>
    </rPh>
    <phoneticPr fontId="2"/>
  </si>
  <si>
    <t>最優秀選手賞　各カテゴリーの優勝チームより1名</t>
  </si>
  <si>
    <t>優秀選手賞　優勝チーム以外から各1名</t>
  </si>
  <si>
    <t>８）参加費</t>
    <rPh sb="2" eb="4">
      <t>サンカ</t>
    </rPh>
    <rPh sb="4" eb="5">
      <t>ヒ</t>
    </rPh>
    <phoneticPr fontId="2"/>
  </si>
  <si>
    <t>U-12　：</t>
  </si>
  <si>
    <t>U-10　：</t>
  </si>
  <si>
    <t>U-9　  ：</t>
  </si>
  <si>
    <t>９）その他</t>
    <rPh sb="4" eb="5">
      <t>タ</t>
    </rPh>
    <phoneticPr fontId="2"/>
  </si>
  <si>
    <t>全体での開会式・閉会式は行わず　表彰式については各カテゴリー</t>
    <rPh sb="0" eb="2">
      <t>ゼンタイ</t>
    </rPh>
    <rPh sb="8" eb="10">
      <t>ヘイカイ</t>
    </rPh>
    <rPh sb="10" eb="11">
      <t>シキ</t>
    </rPh>
    <phoneticPr fontId="2"/>
  </si>
  <si>
    <t>または、終了毎に　行いますので指示に従って下さい。</t>
    <phoneticPr fontId="2"/>
  </si>
  <si>
    <t>各チームで出たゴミについてはチームで　お持ち帰り願います。</t>
    <phoneticPr fontId="2"/>
  </si>
  <si>
    <t>会場の開門ですが８時前となっており、駐車場にも入れませんので</t>
  </si>
  <si>
    <t>開門前に道に車の長蛇の列が出来ぬ様配慮願います。（施設側からのお願いです）</t>
  </si>
  <si>
    <t>グランドの使用時間が　8時～16時となっています。スムーズにゲーム</t>
  </si>
  <si>
    <t>が進行出来ます様　ご協力をお願いします。</t>
    <rPh sb="1" eb="3">
      <t>シンコウ</t>
    </rPh>
    <rPh sb="3" eb="5">
      <t>デキ</t>
    </rPh>
    <rPh sb="7" eb="8">
      <t>ヨウ</t>
    </rPh>
    <rPh sb="10" eb="12">
      <t>キョウリョク</t>
    </rPh>
    <rPh sb="14" eb="15">
      <t>ネガ</t>
    </rPh>
    <phoneticPr fontId="2"/>
  </si>
  <si>
    <t>大会中に発生したけが等による医療費負担は各自でお願いします。</t>
    <phoneticPr fontId="2"/>
  </si>
  <si>
    <t>ピッチ内の飲料水は水のみ（お茶、ｽﾎﾟｰﾂﾄﾞﾘﾝｸ不可）。</t>
    <phoneticPr fontId="2"/>
  </si>
  <si>
    <t>＊添付ファイル（注意事項）確認願います。</t>
    <rPh sb="1" eb="3">
      <t>テンプ</t>
    </rPh>
    <rPh sb="8" eb="10">
      <t>チュウイ</t>
    </rPh>
    <rPh sb="10" eb="12">
      <t>ジコウ</t>
    </rPh>
    <rPh sb="13" eb="15">
      <t>カクニン</t>
    </rPh>
    <rPh sb="15" eb="16">
      <t>ネガ</t>
    </rPh>
    <phoneticPr fontId="2"/>
  </si>
  <si>
    <t>雨天時：雨天決行。但し、天災等で開催が危ぶまれる場合は、主催者</t>
    <rPh sb="0" eb="2">
      <t>ウテン</t>
    </rPh>
    <rPh sb="2" eb="3">
      <t>ジ</t>
    </rPh>
    <rPh sb="9" eb="10">
      <t>タダ</t>
    </rPh>
    <rPh sb="12" eb="14">
      <t>テンサイ</t>
    </rPh>
    <rPh sb="14" eb="15">
      <t>トウ</t>
    </rPh>
    <rPh sb="16" eb="18">
      <t>カイサイ</t>
    </rPh>
    <rPh sb="19" eb="20">
      <t>アヤ</t>
    </rPh>
    <rPh sb="24" eb="26">
      <t>バアイ</t>
    </rPh>
    <rPh sb="28" eb="31">
      <t>シュサイシャ</t>
    </rPh>
    <phoneticPr fontId="2"/>
  </si>
  <si>
    <t>役員が協議し決定する。(AM7時）</t>
  </si>
  <si>
    <t>１０）参加チーム</t>
    <rPh sb="3" eb="5">
      <t>サンカ</t>
    </rPh>
    <phoneticPr fontId="2"/>
  </si>
  <si>
    <t>Ｕ-１２（８チーム）</t>
    <phoneticPr fontId="2"/>
  </si>
  <si>
    <t>●アヴァンツァーレ余部フットボールクラブ</t>
    <rPh sb="9" eb="11">
      <t>ヨベ</t>
    </rPh>
    <phoneticPr fontId="2"/>
  </si>
  <si>
    <t>姫路</t>
    <rPh sb="0" eb="2">
      <t>ヒメジ</t>
    </rPh>
    <phoneticPr fontId="2"/>
  </si>
  <si>
    <t>●清水サッカークラブ</t>
  </si>
  <si>
    <t>明石</t>
  </si>
  <si>
    <t>●山田サッカークラブ</t>
    <rPh sb="1" eb="3">
      <t>ヤマダ</t>
    </rPh>
    <phoneticPr fontId="2"/>
  </si>
  <si>
    <t>●神岡サッカースポーツ少年団</t>
    <rPh sb="1" eb="3">
      <t>カミオカ</t>
    </rPh>
    <rPh sb="11" eb="14">
      <t>ショウネンダン</t>
    </rPh>
    <phoneticPr fontId="2"/>
  </si>
  <si>
    <t>西播磨</t>
    <rPh sb="0" eb="1">
      <t>ニシ</t>
    </rPh>
    <rPh sb="1" eb="3">
      <t>ハリマ</t>
    </rPh>
    <phoneticPr fontId="2"/>
  </si>
  <si>
    <t>●大津茂サッカークラブ</t>
  </si>
  <si>
    <t>●太子フットボールクラブ</t>
    <rPh sb="1" eb="3">
      <t>タイシ</t>
    </rPh>
    <phoneticPr fontId="2"/>
  </si>
  <si>
    <t>●藤江キッズサッカークラブ</t>
  </si>
  <si>
    <t>●水上サッカークラブ</t>
  </si>
  <si>
    <t>Ｕ-１０（８チーム）</t>
    <phoneticPr fontId="2"/>
  </si>
  <si>
    <t>●英賀保サッカークラブ</t>
  </si>
  <si>
    <t>●小宅サッカークラブ</t>
  </si>
  <si>
    <t>●揖西東サッカースポーツ少年団</t>
  </si>
  <si>
    <t>●広畑少年サッカースクール</t>
  </si>
  <si>
    <t>●津門サッカークラブ</t>
  </si>
  <si>
    <t>西宮</t>
  </si>
  <si>
    <t>●FC御国野エイムスター</t>
  </si>
  <si>
    <t>姫路</t>
  </si>
  <si>
    <t>●龍野ジュニアサッカークラブ</t>
  </si>
  <si>
    <t>Ｕ-９（６チーム）</t>
    <phoneticPr fontId="2"/>
  </si>
  <si>
    <t>●エストレラ津田サッカークラブ</t>
    <rPh sb="6" eb="8">
      <t>ツダ</t>
    </rPh>
    <phoneticPr fontId="2"/>
  </si>
  <si>
    <t>●旭ジュニアフットボールクラブ</t>
  </si>
  <si>
    <t>小野</t>
  </si>
  <si>
    <t>●エストレラヴィエンティスFC白鳥</t>
  </si>
  <si>
    <t>●高砂ミネイロフットボールクラブ</t>
  </si>
  <si>
    <t>高砂</t>
  </si>
  <si>
    <t>以上　　　　　 ２０チーム</t>
  </si>
  <si>
    <t>予選リーグ勝敗表</t>
    <rPh sb="0" eb="2">
      <t>ヨセン</t>
    </rPh>
    <rPh sb="5" eb="7">
      <t>ショウハイ</t>
    </rPh>
    <rPh sb="7" eb="8">
      <t>ヒョウ</t>
    </rPh>
    <phoneticPr fontId="2"/>
  </si>
  <si>
    <t>Ｕ-１２・Ａグループ</t>
    <phoneticPr fontId="2"/>
  </si>
  <si>
    <t>勝</t>
    <rPh sb="0" eb="1">
      <t>カ</t>
    </rPh>
    <phoneticPr fontId="2"/>
  </si>
  <si>
    <t>負</t>
    <rPh sb="0" eb="1">
      <t>マ</t>
    </rPh>
    <phoneticPr fontId="2"/>
  </si>
  <si>
    <t>引分</t>
    <rPh sb="0" eb="2">
      <t>ヒキワケ</t>
    </rPh>
    <phoneticPr fontId="2"/>
  </si>
  <si>
    <t>総得点</t>
    <rPh sb="0" eb="3">
      <t>ソウトクテン</t>
    </rPh>
    <phoneticPr fontId="2"/>
  </si>
  <si>
    <t>総失点</t>
    <rPh sb="0" eb="1">
      <t>ソウ</t>
    </rPh>
    <rPh sb="1" eb="3">
      <t>シッテン</t>
    </rPh>
    <phoneticPr fontId="2"/>
  </si>
  <si>
    <t>得失差</t>
    <rPh sb="0" eb="1">
      <t>エ</t>
    </rPh>
    <rPh sb="1" eb="2">
      <t>シツ</t>
    </rPh>
    <rPh sb="2" eb="3">
      <t>サ</t>
    </rPh>
    <phoneticPr fontId="2"/>
  </si>
  <si>
    <t>勝点</t>
    <rPh sb="0" eb="1">
      <t>カ</t>
    </rPh>
    <rPh sb="1" eb="2">
      <t>テン</t>
    </rPh>
    <phoneticPr fontId="2"/>
  </si>
  <si>
    <t>順位</t>
  </si>
  <si>
    <t>A</t>
    <phoneticPr fontId="2"/>
  </si>
  <si>
    <t>余部</t>
    <rPh sb="0" eb="2">
      <t>ヨベ</t>
    </rPh>
    <phoneticPr fontId="2"/>
  </si>
  <si>
    <t>ー</t>
  </si>
  <si>
    <t>B</t>
    <phoneticPr fontId="2"/>
  </si>
  <si>
    <t>清水</t>
  </si>
  <si>
    <t>C</t>
    <phoneticPr fontId="2"/>
  </si>
  <si>
    <t>山田</t>
  </si>
  <si>
    <t>D</t>
    <phoneticPr fontId="2"/>
  </si>
  <si>
    <t>神岡</t>
  </si>
  <si>
    <t>E</t>
    <phoneticPr fontId="2"/>
  </si>
  <si>
    <t>F</t>
    <phoneticPr fontId="2"/>
  </si>
  <si>
    <t>太子</t>
  </si>
  <si>
    <t>G</t>
    <phoneticPr fontId="2"/>
  </si>
  <si>
    <t>藤江</t>
  </si>
  <si>
    <t>H</t>
    <phoneticPr fontId="2"/>
  </si>
  <si>
    <t>水上</t>
  </si>
  <si>
    <t>Ｕ-１２・Bグループ</t>
    <phoneticPr fontId="2"/>
  </si>
  <si>
    <t>順位リーグ勝敗表</t>
    <rPh sb="0" eb="2">
      <t>ジュンイ</t>
    </rPh>
    <rPh sb="5" eb="7">
      <t>ショウハイ</t>
    </rPh>
    <rPh sb="7" eb="8">
      <t>ヒョウ</t>
    </rPh>
    <phoneticPr fontId="2"/>
  </si>
  <si>
    <t>Ｕ-１２・上位グループ</t>
    <rPh sb="5" eb="7">
      <t>ジョウイ</t>
    </rPh>
    <phoneticPr fontId="2"/>
  </si>
  <si>
    <t>A-1位</t>
    <rPh sb="3" eb="4">
      <t>イ</t>
    </rPh>
    <phoneticPr fontId="2"/>
  </si>
  <si>
    <t>A1</t>
    <phoneticPr fontId="2"/>
  </si>
  <si>
    <t>B-1位</t>
    <rPh sb="3" eb="4">
      <t>イ</t>
    </rPh>
    <phoneticPr fontId="2"/>
  </si>
  <si>
    <t>B1</t>
    <phoneticPr fontId="2"/>
  </si>
  <si>
    <t>A-2位</t>
    <rPh sb="3" eb="4">
      <t>イ</t>
    </rPh>
    <phoneticPr fontId="2"/>
  </si>
  <si>
    <t>A2</t>
    <phoneticPr fontId="2"/>
  </si>
  <si>
    <t>B-2位</t>
    <rPh sb="3" eb="4">
      <t>イ</t>
    </rPh>
    <phoneticPr fontId="2"/>
  </si>
  <si>
    <t>B2</t>
    <phoneticPr fontId="2"/>
  </si>
  <si>
    <t>A-3位</t>
    <rPh sb="3" eb="4">
      <t>イ</t>
    </rPh>
    <phoneticPr fontId="2"/>
  </si>
  <si>
    <t>A3</t>
    <phoneticPr fontId="2"/>
  </si>
  <si>
    <t>B-3位</t>
    <rPh sb="3" eb="4">
      <t>イ</t>
    </rPh>
    <phoneticPr fontId="2"/>
  </si>
  <si>
    <t>B3</t>
    <phoneticPr fontId="2"/>
  </si>
  <si>
    <t>A-4位</t>
    <rPh sb="3" eb="4">
      <t>イ</t>
    </rPh>
    <phoneticPr fontId="2"/>
  </si>
  <si>
    <t>A4</t>
    <phoneticPr fontId="2"/>
  </si>
  <si>
    <t>B-4位</t>
    <rPh sb="3" eb="4">
      <t>イ</t>
    </rPh>
    <phoneticPr fontId="2"/>
  </si>
  <si>
    <t>B4</t>
    <phoneticPr fontId="2"/>
  </si>
  <si>
    <t/>
  </si>
  <si>
    <t>Ｕ-１２・下位グループ</t>
    <rPh sb="5" eb="7">
      <t>カイ</t>
    </rPh>
    <phoneticPr fontId="2"/>
  </si>
  <si>
    <t>Ｕ-10・Ａグループ</t>
    <phoneticPr fontId="2"/>
  </si>
  <si>
    <t>揖西東</t>
  </si>
  <si>
    <t>広畑</t>
  </si>
  <si>
    <t>津門</t>
  </si>
  <si>
    <t>御国野</t>
  </si>
  <si>
    <t>龍野</t>
  </si>
  <si>
    <t>Ｕ-10・Bグループ</t>
    <phoneticPr fontId="2"/>
  </si>
  <si>
    <t>Ｕ-10・上位グループ</t>
    <rPh sb="5" eb="7">
      <t>ジョウイ</t>
    </rPh>
    <phoneticPr fontId="2"/>
  </si>
  <si>
    <t>Ｕ-10・下位グループ</t>
    <rPh sb="5" eb="7">
      <t>カイ</t>
    </rPh>
    <phoneticPr fontId="2"/>
  </si>
  <si>
    <t>第２サッカー場・多目的グランド</t>
    <rPh sb="0" eb="1">
      <t>ダイ</t>
    </rPh>
    <rPh sb="6" eb="7">
      <t>ジョウ</t>
    </rPh>
    <rPh sb="8" eb="11">
      <t>タモクテキ</t>
    </rPh>
    <phoneticPr fontId="2"/>
  </si>
  <si>
    <t>項目</t>
    <rPh sb="0" eb="2">
      <t>コウモク</t>
    </rPh>
    <phoneticPr fontId="2"/>
  </si>
  <si>
    <t>Ａピッチ</t>
    <phoneticPr fontId="2"/>
  </si>
  <si>
    <t>Ｂピッチ</t>
    <phoneticPr fontId="2"/>
  </si>
  <si>
    <t>時間</t>
    <rPh sb="0" eb="2">
      <t>ジカン</t>
    </rPh>
    <phoneticPr fontId="2"/>
  </si>
  <si>
    <t>リーグ</t>
  </si>
  <si>
    <t>対</t>
    <rPh sb="0" eb="1">
      <t>タイ</t>
    </rPh>
    <phoneticPr fontId="2"/>
  </si>
  <si>
    <t>戦</t>
    <rPh sb="0" eb="1">
      <t>セン</t>
    </rPh>
    <phoneticPr fontId="2"/>
  </si>
  <si>
    <t>主審</t>
    <rPh sb="0" eb="2">
      <t>シュシン</t>
    </rPh>
    <phoneticPr fontId="2"/>
  </si>
  <si>
    <t>U-10リーグ</t>
    <phoneticPr fontId="2"/>
  </si>
  <si>
    <t>U-12リーグ</t>
    <phoneticPr fontId="2"/>
  </si>
  <si>
    <t>U-11順位</t>
    <rPh sb="4" eb="6">
      <t>ジュンイ</t>
    </rPh>
    <phoneticPr fontId="2"/>
  </si>
  <si>
    <t>U-12順位</t>
    <phoneticPr fontId="2"/>
  </si>
  <si>
    <t>①</t>
    <phoneticPr fontId="2"/>
  </si>
  <si>
    <t>Ｕ-10
Ａ</t>
    <phoneticPr fontId="2"/>
  </si>
  <si>
    <t>―</t>
  </si>
  <si>
    <t>相互</t>
  </si>
  <si>
    <t>Ａ</t>
    <phoneticPr fontId="2"/>
  </si>
  <si>
    <t>A1位</t>
    <rPh sb="2" eb="3">
      <t>イ</t>
    </rPh>
    <phoneticPr fontId="2"/>
  </si>
  <si>
    <t>②</t>
    <phoneticPr fontId="2"/>
  </si>
  <si>
    <t>Ｕ-12
Ａ</t>
    <phoneticPr fontId="2"/>
  </si>
  <si>
    <t>Ｂ</t>
    <phoneticPr fontId="2"/>
  </si>
  <si>
    <t>A2位</t>
    <rPh sb="2" eb="3">
      <t>イ</t>
    </rPh>
    <phoneticPr fontId="2"/>
  </si>
  <si>
    <t>③</t>
    <phoneticPr fontId="2"/>
  </si>
  <si>
    <t>Ｃ</t>
    <phoneticPr fontId="2"/>
  </si>
  <si>
    <t>A3位</t>
    <rPh sb="2" eb="3">
      <t>イ</t>
    </rPh>
    <phoneticPr fontId="2"/>
  </si>
  <si>
    <t>④</t>
    <phoneticPr fontId="2"/>
  </si>
  <si>
    <t>Ｄ</t>
    <phoneticPr fontId="2"/>
  </si>
  <si>
    <t>A4位</t>
    <rPh sb="2" eb="3">
      <t>イ</t>
    </rPh>
    <phoneticPr fontId="2"/>
  </si>
  <si>
    <t>⑤</t>
    <phoneticPr fontId="2"/>
  </si>
  <si>
    <t>Ｕ-10
上位</t>
    <rPh sb="5" eb="7">
      <t>ジョウイ</t>
    </rPh>
    <phoneticPr fontId="2"/>
  </si>
  <si>
    <t>Ｅ</t>
    <phoneticPr fontId="2"/>
  </si>
  <si>
    <t>B1位</t>
    <rPh sb="2" eb="3">
      <t>イ</t>
    </rPh>
    <phoneticPr fontId="2"/>
  </si>
  <si>
    <t>⑥</t>
    <phoneticPr fontId="2"/>
  </si>
  <si>
    <t>Ｕ-12
下位</t>
    <rPh sb="5" eb="7">
      <t>カイ</t>
    </rPh>
    <phoneticPr fontId="2"/>
  </si>
  <si>
    <t>Ｆ</t>
    <phoneticPr fontId="2"/>
  </si>
  <si>
    <t>B2位</t>
    <rPh sb="2" eb="3">
      <t>イ</t>
    </rPh>
    <phoneticPr fontId="2"/>
  </si>
  <si>
    <t>⑦</t>
    <phoneticPr fontId="2"/>
  </si>
  <si>
    <t>Ｕ-12
上位</t>
    <rPh sb="5" eb="7">
      <t>ジョウイ</t>
    </rPh>
    <phoneticPr fontId="2"/>
  </si>
  <si>
    <t>Ｕ-10
下位</t>
    <rPh sb="5" eb="7">
      <t>カイ</t>
    </rPh>
    <phoneticPr fontId="2"/>
  </si>
  <si>
    <t>Ｇ</t>
    <phoneticPr fontId="2"/>
  </si>
  <si>
    <t>B3位</t>
    <rPh sb="2" eb="3">
      <t>イ</t>
    </rPh>
    <phoneticPr fontId="2"/>
  </si>
  <si>
    <t>⑧</t>
    <phoneticPr fontId="2"/>
  </si>
  <si>
    <t>Ｈ</t>
    <phoneticPr fontId="2"/>
  </si>
  <si>
    <t>B4位</t>
    <rPh sb="2" eb="3">
      <t>イ</t>
    </rPh>
    <phoneticPr fontId="2"/>
  </si>
  <si>
    <t>⑨</t>
    <phoneticPr fontId="2"/>
  </si>
  <si>
    <t>Ｃピッチ</t>
    <phoneticPr fontId="2"/>
  </si>
  <si>
    <t>Ｄピッチ（多目的）</t>
    <rPh sb="5" eb="8">
      <t>タモクテキ</t>
    </rPh>
    <phoneticPr fontId="2"/>
  </si>
  <si>
    <t>Ｕ-10
Ｂ</t>
    <phoneticPr fontId="2"/>
  </si>
  <si>
    <t>Ｕ-12
Ｂ</t>
    <phoneticPr fontId="2"/>
  </si>
  <si>
    <t>Ｕ-10
下位</t>
    <phoneticPr fontId="2"/>
  </si>
  <si>
    <t>※主審は予定表左側が前半・右側が後半でお願いします。</t>
    <rPh sb="1" eb="3">
      <t>シュシン</t>
    </rPh>
    <rPh sb="4" eb="6">
      <t>ヨテイ</t>
    </rPh>
    <rPh sb="6" eb="7">
      <t>ヒョウ</t>
    </rPh>
    <rPh sb="7" eb="8">
      <t>ヒダリ</t>
    </rPh>
    <rPh sb="8" eb="9">
      <t>ガワ</t>
    </rPh>
    <rPh sb="10" eb="12">
      <t>ゼンハン</t>
    </rPh>
    <rPh sb="13" eb="14">
      <t>ミギ</t>
    </rPh>
    <rPh sb="14" eb="15">
      <t>ガワ</t>
    </rPh>
    <rPh sb="16" eb="18">
      <t>コウハン</t>
    </rPh>
    <rPh sb="20" eb="21">
      <t>ネガ</t>
    </rPh>
    <phoneticPr fontId="2"/>
  </si>
  <si>
    <t>Ｕ-９多目的グランド</t>
    <rPh sb="3" eb="6">
      <t>タモクテキ</t>
    </rPh>
    <phoneticPr fontId="2"/>
  </si>
  <si>
    <t>Ｄピッチ</t>
    <phoneticPr fontId="2"/>
  </si>
  <si>
    <t>Ｅピッチ</t>
    <phoneticPr fontId="2"/>
  </si>
  <si>
    <t>Ｆピッチ</t>
    <phoneticPr fontId="2"/>
  </si>
  <si>
    <t>対　　　　戦</t>
    <rPh sb="0" eb="1">
      <t>タイ</t>
    </rPh>
    <rPh sb="5" eb="6">
      <t>セン</t>
    </rPh>
    <phoneticPr fontId="2"/>
  </si>
  <si>
    <t>12：45　　　　　　　　　　～　　　　　　　　　　　　　　　13：10</t>
  </si>
  <si>
    <t>―</t>
    <phoneticPr fontId="2"/>
  </si>
  <si>
    <t>相互</t>
    <rPh sb="0" eb="2">
      <t>ソウゴ</t>
    </rPh>
    <phoneticPr fontId="2"/>
  </si>
  <si>
    <t>13：15　　　　　　　　　　　　～　　　　　　　　　　　　　13：40</t>
  </si>
  <si>
    <t>13：45　　　　　　　　　　　　　　　～　　　　　　　　　　　　　　　　14：10</t>
  </si>
  <si>
    <t>14：15　　　　　　　　　　　　　　　　～　　　　　　　　　　　　　　　　　　14：40</t>
  </si>
  <si>
    <t>14：45　　　　　　　　　　　　　　　　　　～　　　　　　　　　　　　　　　　　　　15：10</t>
  </si>
  <si>
    <t>※主審は予定表左側が前半・右側が後半でお願いします。</t>
  </si>
  <si>
    <t>リーグ勝敗表</t>
    <phoneticPr fontId="2"/>
  </si>
  <si>
    <t>Ｕ－９</t>
    <phoneticPr fontId="2"/>
  </si>
  <si>
    <t>得点</t>
    <rPh sb="0" eb="2">
      <t>トクテン</t>
    </rPh>
    <phoneticPr fontId="2"/>
  </si>
  <si>
    <t>失点</t>
    <rPh sb="0" eb="2">
      <t>シッテン</t>
    </rPh>
    <phoneticPr fontId="2"/>
  </si>
  <si>
    <t>得失　　　　点差</t>
    <phoneticPr fontId="2"/>
  </si>
  <si>
    <t>勝点</t>
    <rPh sb="0" eb="1">
      <t>カチ</t>
    </rPh>
    <rPh sb="1" eb="2">
      <t>テン</t>
    </rPh>
    <phoneticPr fontId="2"/>
  </si>
  <si>
    <t>順位</t>
    <rPh sb="0" eb="2">
      <t>ジュンイ</t>
    </rPh>
    <phoneticPr fontId="2"/>
  </si>
  <si>
    <t>余部　</t>
    <rPh sb="0" eb="2">
      <t>ヨベ</t>
    </rPh>
    <phoneticPr fontId="2"/>
  </si>
  <si>
    <t>津田</t>
  </si>
  <si>
    <t>旭</t>
  </si>
  <si>
    <t>白鳥</t>
  </si>
  <si>
    <t>水上</t>
    <phoneticPr fontId="2"/>
  </si>
  <si>
    <t>大津茂</t>
    <rPh sb="0" eb="3">
      <t>オオツモ</t>
    </rPh>
    <phoneticPr fontId="2"/>
  </si>
  <si>
    <t>英賀保</t>
    <phoneticPr fontId="2"/>
  </si>
  <si>
    <t>小宅</t>
    <rPh sb="0" eb="2">
      <t>オヤケ</t>
    </rPh>
    <phoneticPr fontId="2"/>
  </si>
  <si>
    <t>Ｕ-9　　　　　　　　　　　　　　　　　　　　　　　　　　　　　　　　　フットサル                                                                              Dﾋﾟｯﾁ・Eﾋﾟｯﾁ・Fﾋﾟｯﾁ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</si>
</sst>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quot;¥&quot;#,##0\)"/>
  </numFmts>
  <fonts count="63">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i/>
      <sz val="24"/>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u/>
      <sz val="11"/>
      <color indexed="12"/>
      <name val="ＭＳ Ｐゴシック"/>
      <family val="3"/>
      <charset val="128"/>
    </font>
    <font>
      <sz val="10"/>
      <name val="ＭＳ Ｐゴシック"/>
      <family val="3"/>
      <charset val="128"/>
    </font>
    <font>
      <b/>
      <sz val="28"/>
      <name val="AR P丸ゴシック体M"/>
      <family val="3"/>
      <charset val="128"/>
    </font>
    <font>
      <sz val="28"/>
      <color indexed="12"/>
      <name val="AR P悠々ゴシック体E"/>
      <family val="3"/>
      <charset val="128"/>
    </font>
    <font>
      <sz val="12"/>
      <name val="ＭＳ 明朝"/>
      <family val="1"/>
      <charset val="128"/>
    </font>
    <font>
      <sz val="14"/>
      <name val="ＭＳ 明朝"/>
      <family val="1"/>
      <charset val="128"/>
    </font>
    <font>
      <sz val="18"/>
      <name val="ＭＳ 明朝"/>
      <family val="1"/>
      <charset val="128"/>
    </font>
    <font>
      <sz val="18"/>
      <name val="AR P丸ゴシック体M"/>
      <family val="3"/>
      <charset val="128"/>
    </font>
    <font>
      <sz val="12"/>
      <name val="AR P丸ゴシック体M"/>
      <family val="3"/>
      <charset val="128"/>
    </font>
    <font>
      <sz val="17"/>
      <name val="AR P丸ゴシック体M"/>
      <family val="3"/>
      <charset val="128"/>
    </font>
    <font>
      <sz val="11"/>
      <name val="AR P丸ゴシック体M"/>
      <family val="3"/>
      <charset val="128"/>
    </font>
    <font>
      <sz val="13"/>
      <name val="ＭＳ Ｐゴシック"/>
      <family val="3"/>
      <charset val="128"/>
    </font>
    <font>
      <b/>
      <sz val="22"/>
      <name val="ＭＳ Ｐゴシック"/>
      <family val="3"/>
      <charset val="128"/>
    </font>
    <font>
      <b/>
      <u/>
      <sz val="13"/>
      <name val="ＭＳ Ｐゴシック"/>
      <family val="3"/>
      <charset val="128"/>
    </font>
    <font>
      <b/>
      <sz val="12"/>
      <name val="ＭＳ Ｐゴシック"/>
      <family val="3"/>
      <charset val="128"/>
    </font>
    <font>
      <u/>
      <sz val="13"/>
      <name val="ＭＳ Ｐゴシック"/>
      <family val="3"/>
      <charset val="128"/>
    </font>
    <font>
      <b/>
      <i/>
      <sz val="14"/>
      <name val="ＭＳ Ｐゴシック"/>
      <family val="3"/>
      <charset val="128"/>
    </font>
    <font>
      <sz val="10"/>
      <name val="ＭＳ ゴシック"/>
      <family val="3"/>
      <charset val="128"/>
    </font>
    <font>
      <i/>
      <sz val="11"/>
      <name val="ＭＳ Ｐゴシック"/>
      <family val="3"/>
      <charset val="128"/>
    </font>
    <font>
      <i/>
      <sz val="14"/>
      <name val="ＭＳ Ｐゴシック"/>
      <family val="3"/>
      <charset val="128"/>
    </font>
    <font>
      <i/>
      <sz val="12"/>
      <name val="ＭＳ Ｐゴシック"/>
      <family val="3"/>
      <charset val="128"/>
    </font>
    <font>
      <b/>
      <i/>
      <sz val="20"/>
      <name val="ＭＳ Ｐゴシック"/>
      <family val="3"/>
      <charset val="128"/>
    </font>
    <font>
      <b/>
      <i/>
      <sz val="11"/>
      <color indexed="9"/>
      <name val="ＭＳ Ｐゴシック"/>
      <family val="3"/>
      <charset val="128"/>
    </font>
    <font>
      <b/>
      <sz val="12"/>
      <color indexed="10"/>
      <name val="ＭＳ Ｐゴシック"/>
      <family val="3"/>
      <charset val="128"/>
    </font>
    <font>
      <b/>
      <u/>
      <sz val="12"/>
      <color indexed="10"/>
      <name val="ＭＳ Ｐゴシック"/>
      <family val="3"/>
      <charset val="128"/>
    </font>
    <font>
      <sz val="20"/>
      <color indexed="9"/>
      <name val="ＭＳ Ｐゴシック"/>
      <family val="3"/>
      <charset val="128"/>
    </font>
    <font>
      <i/>
      <sz val="20"/>
      <color indexed="9"/>
      <name val="ＭＳ Ｐゴシック"/>
      <family val="3"/>
      <charset val="128"/>
    </font>
    <font>
      <sz val="14"/>
      <color indexed="10"/>
      <name val="ＭＳ Ｐゴシック"/>
      <family val="3"/>
      <charset val="128"/>
    </font>
    <font>
      <u/>
      <sz val="12"/>
      <name val="ＭＳ Ｐゴシック"/>
      <family val="3"/>
      <charset val="128"/>
    </font>
    <font>
      <sz val="14"/>
      <color indexed="12"/>
      <name val="ＭＳ Ｐゴシック"/>
      <family val="3"/>
      <charset val="128"/>
    </font>
    <font>
      <sz val="11"/>
      <color indexed="8"/>
      <name val="HGP教科書体"/>
      <family val="1"/>
      <charset val="128"/>
    </font>
    <font>
      <b/>
      <sz val="11"/>
      <color indexed="8"/>
      <name val="HG丸ｺﾞｼｯｸM-PRO"/>
      <family val="3"/>
      <charset val="128"/>
    </font>
    <font>
      <sz val="11"/>
      <color indexed="8"/>
      <name val="HG丸ｺﾞｼｯｸM-PRO"/>
      <family val="3"/>
      <charset val="128"/>
    </font>
    <font>
      <sz val="10"/>
      <color indexed="8"/>
      <name val="HG丸ｺﾞｼｯｸM-PRO"/>
      <family val="3"/>
      <charset val="128"/>
    </font>
    <font>
      <b/>
      <sz val="10"/>
      <color indexed="8"/>
      <name val="HG丸ｺﾞｼｯｸM-PRO"/>
      <family val="3"/>
      <charset val="128"/>
    </font>
    <font>
      <sz val="6"/>
      <name val="ＭＳ 明朝"/>
      <family val="1"/>
      <charset val="128"/>
    </font>
    <font>
      <sz val="10"/>
      <name val="HG丸ｺﾞｼｯｸM-PRO"/>
      <family val="3"/>
      <charset val="128"/>
    </font>
    <font>
      <b/>
      <sz val="10"/>
      <name val="HG丸ｺﾞｼｯｸM-PRO"/>
      <family val="3"/>
      <charset val="128"/>
    </font>
    <font>
      <sz val="11"/>
      <name val="HGP教科書体"/>
      <family val="1"/>
      <charset val="128"/>
    </font>
    <font>
      <b/>
      <sz val="11"/>
      <name val="HG丸ｺﾞｼｯｸM-PRO"/>
      <family val="3"/>
      <charset val="128"/>
    </font>
    <font>
      <sz val="11"/>
      <name val="HG丸ｺﾞｼｯｸM-PRO"/>
      <family val="3"/>
      <charset val="128"/>
    </font>
    <font>
      <sz val="8"/>
      <name val="ＭＳ Ｐゴシック"/>
      <family val="3"/>
      <charset val="128"/>
    </font>
    <font>
      <b/>
      <sz val="14"/>
      <name val="ＭＳ Ｐゴシック"/>
      <family val="3"/>
      <charset val="128"/>
    </font>
    <font>
      <sz val="12"/>
      <color indexed="8"/>
      <name val="HGP教科書体"/>
      <family val="1"/>
      <charset val="128"/>
    </font>
    <font>
      <sz val="11"/>
      <color theme="1"/>
      <name val="ＭＳ Ｐゴシック"/>
      <family val="3"/>
      <charset val="128"/>
      <scheme val="minor"/>
    </font>
    <font>
      <sz val="14"/>
      <color rgb="FF0033CC"/>
      <name val="ＭＳ Ｐゴシック"/>
      <family val="3"/>
      <charset val="128"/>
    </font>
    <font>
      <sz val="14"/>
      <color rgb="FFFF0000"/>
      <name val="ＭＳ Ｐゴシック"/>
      <family val="3"/>
      <charset val="128"/>
    </font>
    <font>
      <sz val="12"/>
      <color rgb="FFFF0000"/>
      <name val="ＭＳ Ｐゴシック"/>
      <family val="3"/>
      <charset val="128"/>
    </font>
    <font>
      <b/>
      <i/>
      <sz val="11"/>
      <color theme="0"/>
      <name val="ＭＳ Ｐゴシック"/>
      <family val="3"/>
      <charset val="128"/>
    </font>
    <font>
      <b/>
      <sz val="13"/>
      <name val="ＭＳ Ｐゴシック"/>
      <family val="3"/>
      <charset val="128"/>
    </font>
    <font>
      <b/>
      <sz val="8"/>
      <color indexed="8"/>
      <name val="HG丸ｺﾞｼｯｸM-PRO"/>
      <family val="3"/>
      <charset val="128"/>
    </font>
    <font>
      <b/>
      <sz val="8"/>
      <name val="HG丸ｺﾞｼｯｸM-PRO"/>
      <family val="3"/>
      <charset val="128"/>
    </font>
    <font>
      <sz val="11"/>
      <color theme="1"/>
      <name val="AR丸ゴシック体M"/>
      <family val="3"/>
      <charset val="128"/>
    </font>
    <font>
      <b/>
      <sz val="13"/>
      <color rgb="FF000000"/>
      <name val="ＭＳ Ｐゴシック"/>
      <family val="3"/>
      <charset val="128"/>
    </font>
    <font>
      <sz val="13"/>
      <color rgb="FF000000"/>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mediumGray"/>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C000"/>
        <bgColor indexed="64"/>
      </patternFill>
    </fill>
  </fills>
  <borders count="10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thin">
        <color indexed="64"/>
      </left>
      <right/>
      <top/>
      <bottom style="double">
        <color rgb="FF000000"/>
      </bottom>
      <diagonal/>
    </border>
    <border>
      <left/>
      <right style="thin">
        <color indexed="64"/>
      </right>
      <top/>
      <bottom style="double">
        <color rgb="FF000000"/>
      </bottom>
      <diagonal/>
    </border>
    <border>
      <left style="thin">
        <color rgb="FF000000"/>
      </left>
      <right/>
      <top/>
      <bottom/>
      <diagonal/>
    </border>
    <border>
      <left/>
      <right style="thin">
        <color rgb="FF000000"/>
      </right>
      <top/>
      <bottom/>
      <diagonal/>
    </border>
    <border>
      <left/>
      <right/>
      <top style="thin">
        <color indexed="64"/>
      </top>
      <bottom style="medium">
        <color rgb="FF000000"/>
      </bottom>
      <diagonal/>
    </border>
    <border>
      <left style="medium">
        <color rgb="FF000000"/>
      </left>
      <right style="thin">
        <color indexed="64"/>
      </right>
      <top style="medium">
        <color rgb="FF000000"/>
      </top>
      <bottom style="medium">
        <color indexed="64"/>
      </bottom>
      <diagonal/>
    </border>
    <border>
      <left style="thin">
        <color indexed="64"/>
      </left>
      <right/>
      <top style="medium">
        <color rgb="FF000000"/>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bottom style="thin">
        <color indexed="64"/>
      </bottom>
      <diagonal/>
    </border>
    <border>
      <left style="medium">
        <color rgb="FF000000"/>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indexed="64"/>
      </left>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rgb="FF000000"/>
      </bottom>
      <diagonal/>
    </border>
    <border>
      <left style="thin">
        <color rgb="FF000000"/>
      </left>
      <right style="thin">
        <color rgb="FF000000"/>
      </right>
      <top style="thin">
        <color rgb="FF000000"/>
      </top>
      <bottom style="thin">
        <color rgb="FF000000"/>
      </bottom>
      <diagonal/>
    </border>
  </borders>
  <cellStyleXfs count="7">
    <xf numFmtId="0" fontId="0" fillId="0" borderId="0">
      <alignment vertical="center"/>
    </xf>
    <xf numFmtId="0" fontId="8" fillId="0" borderId="0" applyNumberFormat="0" applyFill="0" applyBorder="0" applyAlignment="0" applyProtection="0">
      <alignment vertical="top"/>
      <protection locked="0"/>
    </xf>
    <xf numFmtId="0" fontId="52" fillId="0" borderId="0">
      <alignment vertical="center"/>
    </xf>
    <xf numFmtId="0" fontId="1" fillId="0" borderId="0"/>
    <xf numFmtId="0" fontId="1" fillId="0" borderId="0">
      <alignment vertical="center"/>
    </xf>
    <xf numFmtId="0" fontId="1" fillId="0" borderId="0"/>
    <xf numFmtId="0" fontId="1" fillId="0" borderId="0"/>
  </cellStyleXfs>
  <cellXfs count="334">
    <xf numFmtId="0" fontId="0" fillId="0" borderId="0" xfId="0">
      <alignment vertical="center"/>
    </xf>
    <xf numFmtId="0" fontId="0" fillId="0" borderId="0" xfId="0" applyAlignment="1">
      <alignment horizontal="right"/>
    </xf>
    <xf numFmtId="0" fontId="0" fillId="0" borderId="0" xfId="0" applyAlignment="1"/>
    <xf numFmtId="0" fontId="0" fillId="0" borderId="0" xfId="0" applyAlignment="1">
      <alignment horizontal="center" vertical="center"/>
    </xf>
    <xf numFmtId="20" fontId="0" fillId="0" borderId="0" xfId="0" applyNumberFormat="1" applyAlignment="1">
      <alignment horizontal="center" vertical="center"/>
    </xf>
    <xf numFmtId="0" fontId="6" fillId="0" borderId="0" xfId="0" applyFont="1">
      <alignment vertical="center"/>
    </xf>
    <xf numFmtId="0" fontId="0" fillId="0" borderId="2" xfId="0" applyBorder="1" applyAlignment="1">
      <alignment horizontal="center" vertical="center"/>
    </xf>
    <xf numFmtId="0" fontId="0" fillId="0" borderId="0" xfId="0" applyAlignment="1">
      <alignment vertical="top"/>
    </xf>
    <xf numFmtId="0" fontId="1" fillId="0" borderId="0" xfId="0" applyFont="1" applyAlignment="1">
      <alignment horizontal="center"/>
    </xf>
    <xf numFmtId="0" fontId="1" fillId="0" borderId="0" xfId="0" applyFont="1" applyAlignment="1">
      <alignment horizontal="center" vertical="center"/>
    </xf>
    <xf numFmtId="0" fontId="1" fillId="0" borderId="4" xfId="0" applyFont="1" applyBorder="1" applyAlignment="1">
      <alignment horizontal="center" vertical="center"/>
    </xf>
    <xf numFmtId="0" fontId="5" fillId="0" borderId="0" xfId="0" applyFont="1" applyAlignment="1">
      <alignment horizontal="center" vertical="center" shrinkToFit="1"/>
    </xf>
    <xf numFmtId="0" fontId="0" fillId="0" borderId="8" xfId="0" applyBorder="1" applyAlignment="1">
      <alignment horizontal="center" vertical="center"/>
    </xf>
    <xf numFmtId="20" fontId="0" fillId="0" borderId="1" xfId="0" applyNumberFormat="1"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lignment vertical="center"/>
    </xf>
    <xf numFmtId="0" fontId="4" fillId="0" borderId="0" xfId="0" applyFont="1" applyAlignment="1">
      <alignment horizontal="center" vertical="center"/>
    </xf>
    <xf numFmtId="0" fontId="6" fillId="0" borderId="0" xfId="0" applyFont="1" applyAlignment="1">
      <alignment horizontal="center" vertical="center" shrinkToFit="1"/>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9"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21" fillId="0" borderId="0" xfId="0" applyFont="1">
      <alignment vertical="center"/>
    </xf>
    <xf numFmtId="0" fontId="22" fillId="0" borderId="0" xfId="0" applyFont="1">
      <alignment vertical="center"/>
    </xf>
    <xf numFmtId="55" fontId="5" fillId="0" borderId="0" xfId="0" applyNumberFormat="1" applyFont="1" applyAlignment="1">
      <alignment horizontal="left" vertical="center"/>
    </xf>
    <xf numFmtId="0" fontId="23" fillId="0" borderId="0" xfId="0" applyFont="1">
      <alignment vertical="center"/>
    </xf>
    <xf numFmtId="0" fontId="5" fillId="0" borderId="0" xfId="5" applyFont="1"/>
    <xf numFmtId="176" fontId="5" fillId="0" borderId="0" xfId="0" applyNumberFormat="1" applyFont="1">
      <alignment vertical="center"/>
    </xf>
    <xf numFmtId="20" fontId="0" fillId="0" borderId="0" xfId="0" applyNumberFormat="1">
      <alignment vertical="center"/>
    </xf>
    <xf numFmtId="0" fontId="25" fillId="0" borderId="0" xfId="6" applyFont="1"/>
    <xf numFmtId="0" fontId="6" fillId="0" borderId="0" xfId="0" applyFont="1" applyAlignment="1">
      <alignment horizontal="center" vertical="center"/>
    </xf>
    <xf numFmtId="0" fontId="5" fillId="0" borderId="4" xfId="0" applyFont="1" applyBorder="1" applyAlignment="1">
      <alignment horizontal="center" vertical="center" shrinkToFit="1"/>
    </xf>
    <xf numFmtId="0" fontId="5" fillId="0" borderId="0" xfId="0" applyFont="1" applyAlignment="1">
      <alignment horizontal="left" vertical="center"/>
    </xf>
    <xf numFmtId="0" fontId="6" fillId="0" borderId="1" xfId="0" applyFont="1" applyBorder="1" applyAlignment="1">
      <alignment horizontal="center" vertical="center" shrinkToFit="1"/>
    </xf>
    <xf numFmtId="0" fontId="6" fillId="0" borderId="4" xfId="0" applyFont="1" applyBorder="1" applyAlignment="1">
      <alignment horizontal="center" vertical="center"/>
    </xf>
    <xf numFmtId="0" fontId="6" fillId="0" borderId="17"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7" xfId="0" applyFont="1" applyBorder="1" applyAlignment="1">
      <alignment horizontal="center" vertical="center" shrinkToFit="1"/>
    </xf>
    <xf numFmtId="0" fontId="20" fillId="0" borderId="0" xfId="0" applyFont="1" applyAlignment="1">
      <alignment horizontal="center" vertical="center"/>
    </xf>
    <xf numFmtId="0" fontId="9" fillId="0" borderId="0" xfId="0" applyFont="1" applyAlignment="1">
      <alignment vertical="center" shrinkToFit="1"/>
    </xf>
    <xf numFmtId="0" fontId="0" fillId="0" borderId="4" xfId="0" applyBorder="1">
      <alignment vertical="center"/>
    </xf>
    <xf numFmtId="0" fontId="0" fillId="0" borderId="17" xfId="0" applyBorder="1">
      <alignment vertical="center"/>
    </xf>
    <xf numFmtId="0" fontId="1" fillId="0" borderId="19" xfId="0" applyFont="1"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6" fillId="0" borderId="0" xfId="0" applyFont="1">
      <alignment vertical="center"/>
    </xf>
    <xf numFmtId="0" fontId="6" fillId="0" borderId="0" xfId="0" applyFont="1" applyAlignment="1">
      <alignment vertical="center" shrinkToFit="1"/>
    </xf>
    <xf numFmtId="0" fontId="1" fillId="0" borderId="4" xfId="0" applyFont="1" applyBorder="1" applyAlignment="1">
      <alignment horizontal="center" vertical="center" shrinkToFit="1"/>
    </xf>
    <xf numFmtId="0" fontId="1" fillId="0" borderId="19" xfId="0" applyFont="1" applyBorder="1" applyAlignment="1">
      <alignment horizontal="center" vertical="center" shrinkToFit="1"/>
    </xf>
    <xf numFmtId="0" fontId="0" fillId="0" borderId="19" xfId="0" applyBorder="1" applyAlignment="1">
      <alignment horizontal="center" vertical="center" shrinkToFit="1"/>
    </xf>
    <xf numFmtId="0" fontId="0" fillId="0" borderId="23" xfId="0" applyBorder="1" applyAlignment="1">
      <alignment horizontal="center" vertical="center" shrinkToFit="1"/>
    </xf>
    <xf numFmtId="0" fontId="31" fillId="0" borderId="0" xfId="0" applyFont="1">
      <alignment vertical="center"/>
    </xf>
    <xf numFmtId="0" fontId="25" fillId="0" borderId="0" xfId="6" applyFont="1" applyAlignment="1">
      <alignment horizontal="left" vertical="center" wrapText="1"/>
    </xf>
    <xf numFmtId="0" fontId="32" fillId="0" borderId="0" xfId="0" applyFont="1" applyAlignment="1">
      <alignment horizontal="right" vertical="center"/>
    </xf>
    <xf numFmtId="0" fontId="24" fillId="0" borderId="0" xfId="0" applyFont="1">
      <alignment vertical="center"/>
    </xf>
    <xf numFmtId="0" fontId="5" fillId="0" borderId="0" xfId="0" applyFont="1" applyAlignment="1">
      <alignment horizontal="center" vertical="center"/>
    </xf>
    <xf numFmtId="0" fontId="5" fillId="2" borderId="0" xfId="0" applyFont="1" applyFill="1">
      <alignment vertical="center"/>
    </xf>
    <xf numFmtId="0" fontId="26" fillId="0" borderId="0" xfId="0" applyFont="1" applyAlignment="1">
      <alignment horizontal="center" vertical="center"/>
    </xf>
    <xf numFmtId="0" fontId="0" fillId="0" borderId="19" xfId="0" applyBorder="1">
      <alignment vertical="center"/>
    </xf>
    <xf numFmtId="0" fontId="0" fillId="2" borderId="15" xfId="0" applyFill="1" applyBorder="1">
      <alignment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20" fontId="0" fillId="2" borderId="1" xfId="0" applyNumberFormat="1" applyFill="1" applyBorder="1" applyAlignment="1">
      <alignment horizontal="center" vertical="center"/>
    </xf>
    <xf numFmtId="0" fontId="0" fillId="2" borderId="14" xfId="0" applyFill="1" applyBorder="1" applyAlignment="1">
      <alignment horizontal="center" vertical="center"/>
    </xf>
    <xf numFmtId="0" fontId="0" fillId="2" borderId="0" xfId="0" applyFill="1">
      <alignment vertical="center"/>
    </xf>
    <xf numFmtId="0" fontId="1" fillId="2" borderId="0" xfId="0" applyFont="1" applyFill="1" applyAlignment="1">
      <alignment horizontal="center" vertical="center"/>
    </xf>
    <xf numFmtId="0" fontId="6" fillId="2" borderId="0" xfId="0" applyFont="1" applyFill="1" applyAlignment="1">
      <alignment horizontal="center"/>
    </xf>
    <xf numFmtId="0" fontId="0" fillId="2" borderId="0" xfId="0" applyFill="1" applyAlignment="1">
      <alignment horizontal="center" vertical="center"/>
    </xf>
    <xf numFmtId="0" fontId="0" fillId="2" borderId="0" xfId="0" applyFill="1" applyAlignment="1"/>
    <xf numFmtId="0" fontId="6" fillId="2" borderId="25"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10" xfId="0" applyFont="1" applyFill="1" applyBorder="1" applyAlignment="1">
      <alignment horizontal="center" vertical="center"/>
    </xf>
    <xf numFmtId="20" fontId="0" fillId="2" borderId="0" xfId="0" applyNumberFormat="1" applyFill="1" applyAlignment="1">
      <alignment horizontal="center" vertical="center"/>
    </xf>
    <xf numFmtId="0" fontId="6" fillId="2" borderId="0" xfId="0" applyFont="1" applyFill="1">
      <alignment vertical="center"/>
    </xf>
    <xf numFmtId="0" fontId="6" fillId="2" borderId="0" xfId="0" applyFont="1" applyFill="1" applyAlignment="1">
      <alignment horizontal="right"/>
    </xf>
    <xf numFmtId="0" fontId="1" fillId="2" borderId="26" xfId="0" applyFont="1" applyFill="1" applyBorder="1" applyAlignment="1">
      <alignment horizontal="center" vertical="center" shrinkToFit="1"/>
    </xf>
    <xf numFmtId="0" fontId="1" fillId="2" borderId="26" xfId="0" applyFont="1" applyFill="1" applyBorder="1" applyAlignment="1">
      <alignment horizontal="center" vertical="center" wrapText="1" shrinkToFit="1"/>
    </xf>
    <xf numFmtId="0" fontId="3" fillId="2" borderId="0" xfId="0" applyFont="1" applyFill="1" applyAlignment="1">
      <alignment horizontal="center" vertical="center" shrinkToFit="1"/>
    </xf>
    <xf numFmtId="0" fontId="3" fillId="2" borderId="0" xfId="0" applyFont="1" applyFill="1" applyAlignment="1">
      <alignment horizontal="center" vertical="center" wrapText="1"/>
    </xf>
    <xf numFmtId="0" fontId="3" fillId="2" borderId="0" xfId="0" applyFont="1" applyFill="1" applyAlignment="1">
      <alignment horizontal="center" vertical="center" wrapText="1" shrinkToFit="1"/>
    </xf>
    <xf numFmtId="0" fontId="6" fillId="2" borderId="0" xfId="0" applyFont="1" applyFill="1" applyAlignment="1">
      <alignment horizontal="center" vertical="center" shrinkToFit="1"/>
    </xf>
    <xf numFmtId="0" fontId="27" fillId="2" borderId="0" xfId="0" applyFont="1" applyFill="1">
      <alignment vertical="center"/>
    </xf>
    <xf numFmtId="0" fontId="4" fillId="2" borderId="0" xfId="0" applyFont="1" applyFill="1" applyAlignment="1">
      <alignment horizontal="center" vertical="center"/>
    </xf>
    <xf numFmtId="0" fontId="28" fillId="2" borderId="0" xfId="0" applyFont="1" applyFill="1" applyAlignment="1">
      <alignment horizontal="right"/>
    </xf>
    <xf numFmtId="0" fontId="35" fillId="0" borderId="0" xfId="0" applyFont="1">
      <alignment vertical="center"/>
    </xf>
    <xf numFmtId="0" fontId="9" fillId="2" borderId="0" xfId="0" applyFont="1" applyFill="1" applyAlignment="1">
      <alignment horizontal="center" vertical="center" shrinkToFit="1"/>
    </xf>
    <xf numFmtId="0" fontId="5" fillId="2" borderId="0" xfId="0" applyFont="1" applyFill="1" applyAlignment="1">
      <alignment horizontal="center" vertical="center" shrinkToFit="1"/>
    </xf>
    <xf numFmtId="0" fontId="7" fillId="2" borderId="0" xfId="0" applyFont="1" applyFill="1" applyAlignment="1">
      <alignment horizontal="center" vertical="center" wrapText="1" shrinkToFit="1"/>
    </xf>
    <xf numFmtId="0" fontId="1" fillId="2" borderId="0" xfId="0" applyFont="1" applyFill="1">
      <alignment vertical="center"/>
    </xf>
    <xf numFmtId="0" fontId="9" fillId="2" borderId="0" xfId="0" applyFont="1" applyFill="1" applyAlignment="1">
      <alignment vertical="center" shrinkToFit="1"/>
    </xf>
    <xf numFmtId="0" fontId="36" fillId="0" borderId="0" xfId="1" applyFont="1" applyAlignment="1" applyProtection="1">
      <alignment vertical="center"/>
    </xf>
    <xf numFmtId="0" fontId="37" fillId="0" borderId="0" xfId="0" applyFont="1">
      <alignment vertical="center"/>
    </xf>
    <xf numFmtId="0" fontId="53" fillId="0" borderId="0" xfId="0" applyFont="1">
      <alignment vertical="center"/>
    </xf>
    <xf numFmtId="0" fontId="1" fillId="0" borderId="0" xfId="0" applyFont="1">
      <alignment vertical="center"/>
    </xf>
    <xf numFmtId="0" fontId="38" fillId="0" borderId="0" xfId="2" applyFont="1">
      <alignment vertical="center"/>
    </xf>
    <xf numFmtId="0" fontId="40" fillId="0" borderId="0" xfId="2" applyFont="1">
      <alignment vertical="center"/>
    </xf>
    <xf numFmtId="0" fontId="39" fillId="0" borderId="0" xfId="2" applyFont="1" applyAlignment="1">
      <alignment horizontal="right" vertical="center"/>
    </xf>
    <xf numFmtId="0" fontId="41" fillId="0" borderId="23" xfId="2" applyFont="1" applyBorder="1" applyAlignment="1">
      <alignment horizontal="right" vertical="center"/>
    </xf>
    <xf numFmtId="0" fontId="41" fillId="0" borderId="23" xfId="2" applyFont="1" applyBorder="1" applyAlignment="1">
      <alignment horizontal="center" vertical="center" shrinkToFit="1"/>
    </xf>
    <xf numFmtId="0" fontId="41" fillId="0" borderId="31" xfId="2" applyFont="1" applyBorder="1" applyAlignment="1">
      <alignment horizontal="left" vertical="center"/>
    </xf>
    <xf numFmtId="0" fontId="41" fillId="0" borderId="32" xfId="2" applyFont="1" applyBorder="1" applyAlignment="1">
      <alignment horizontal="right" vertical="center"/>
    </xf>
    <xf numFmtId="0" fontId="54" fillId="0" borderId="0" xfId="0" applyFont="1">
      <alignment vertical="center"/>
    </xf>
    <xf numFmtId="0" fontId="46" fillId="0" borderId="0" xfId="2" applyFont="1">
      <alignment vertical="center"/>
    </xf>
    <xf numFmtId="0" fontId="47" fillId="0" borderId="0" xfId="2" applyFont="1" applyAlignment="1">
      <alignment horizontal="right" vertical="center"/>
    </xf>
    <xf numFmtId="0" fontId="48" fillId="0" borderId="0" xfId="2" applyFont="1">
      <alignment vertical="center"/>
    </xf>
    <xf numFmtId="0" fontId="1" fillId="0" borderId="0" xfId="0" applyFont="1" applyAlignment="1">
      <alignment horizontal="center" vertical="center" shrinkToFit="1"/>
    </xf>
    <xf numFmtId="0" fontId="0" fillId="0" borderId="0" xfId="0" applyAlignment="1">
      <alignment horizontal="center" vertical="center" shrinkToFit="1"/>
    </xf>
    <xf numFmtId="0" fontId="1" fillId="0" borderId="20" xfId="0" applyFont="1" applyBorder="1" applyAlignment="1">
      <alignment horizontal="center" vertical="center" shrinkToFit="1"/>
    </xf>
    <xf numFmtId="0" fontId="0" fillId="0" borderId="20" xfId="0" applyBorder="1" applyAlignment="1">
      <alignment horizontal="center" vertical="center" shrinkToFit="1"/>
    </xf>
    <xf numFmtId="0" fontId="0" fillId="0" borderId="15" xfId="0" applyBorder="1" applyAlignment="1">
      <alignment horizontal="center" vertical="center"/>
    </xf>
    <xf numFmtId="0" fontId="0" fillId="0" borderId="8" xfId="0" applyBorder="1" applyAlignment="1">
      <alignment horizontal="right" vertical="center"/>
    </xf>
    <xf numFmtId="0" fontId="0" fillId="0" borderId="3" xfId="0" applyBorder="1" applyAlignment="1">
      <alignment horizontal="center" vertical="center"/>
    </xf>
    <xf numFmtId="0" fontId="0" fillId="0" borderId="5" xfId="0" applyBorder="1" applyAlignment="1">
      <alignment horizontal="left" vertical="center"/>
    </xf>
    <xf numFmtId="0" fontId="0" fillId="0" borderId="9" xfId="0" applyBorder="1" applyAlignment="1">
      <alignment horizontal="center" vertical="center"/>
    </xf>
    <xf numFmtId="0" fontId="0" fillId="0" borderId="7" xfId="0" applyBorder="1" applyAlignment="1">
      <alignment horizontal="center" vertical="center" wrapText="1"/>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1" xfId="0" applyFont="1" applyBorder="1" applyAlignment="1">
      <alignment horizontal="center" vertical="center" shrinkToFit="1"/>
    </xf>
    <xf numFmtId="0" fontId="0" fillId="5" borderId="2" xfId="0" applyFill="1" applyBorder="1" applyAlignment="1">
      <alignment horizontal="center" vertical="center"/>
    </xf>
    <xf numFmtId="0" fontId="0" fillId="0" borderId="14" xfId="0" applyBorder="1" applyAlignment="1">
      <alignment horizontal="center" vertical="center" wrapText="1"/>
    </xf>
    <xf numFmtId="0" fontId="45" fillId="0" borderId="0" xfId="2" applyFont="1" applyAlignment="1">
      <alignment vertical="center" shrinkToFit="1"/>
    </xf>
    <xf numFmtId="0" fontId="42" fillId="0" borderId="0" xfId="2" applyFont="1" applyAlignment="1">
      <alignment vertical="center" shrinkToFit="1"/>
    </xf>
    <xf numFmtId="0" fontId="38" fillId="0" borderId="2" xfId="2" applyFont="1" applyBorder="1" applyAlignment="1">
      <alignment horizontal="center" vertical="center"/>
    </xf>
    <xf numFmtId="0" fontId="6" fillId="0" borderId="2" xfId="0" applyFont="1" applyBorder="1" applyAlignment="1">
      <alignment horizontal="center" vertical="center"/>
    </xf>
    <xf numFmtId="0" fontId="0" fillId="0" borderId="24" xfId="0" applyBorder="1" applyAlignment="1">
      <alignment horizontal="center" vertical="center"/>
    </xf>
    <xf numFmtId="0" fontId="1" fillId="0" borderId="39" xfId="0" applyFont="1" applyBorder="1" applyAlignment="1">
      <alignment horizontal="center" vertical="center"/>
    </xf>
    <xf numFmtId="0" fontId="0" fillId="0" borderId="39" xfId="0" applyBorder="1">
      <alignment vertical="center"/>
    </xf>
    <xf numFmtId="0" fontId="5" fillId="0" borderId="2" xfId="0" applyFont="1" applyBorder="1" applyAlignment="1">
      <alignment horizontal="center" vertical="center"/>
    </xf>
    <xf numFmtId="0" fontId="55" fillId="0" borderId="0" xfId="0" applyFont="1">
      <alignment vertical="center"/>
    </xf>
    <xf numFmtId="0" fontId="46" fillId="0" borderId="2" xfId="2" applyFont="1" applyBorder="1" applyAlignment="1">
      <alignment horizontal="center" vertical="center"/>
    </xf>
    <xf numFmtId="0" fontId="28" fillId="0" borderId="0" xfId="0" applyFont="1">
      <alignment vertical="center"/>
    </xf>
    <xf numFmtId="0" fontId="51" fillId="0" borderId="0" xfId="2" applyFont="1">
      <alignment vertical="center"/>
    </xf>
    <xf numFmtId="0" fontId="57" fillId="0" borderId="0" xfId="0" applyFont="1">
      <alignment vertical="center"/>
    </xf>
    <xf numFmtId="0" fontId="36" fillId="0" borderId="0" xfId="0" applyFont="1">
      <alignment vertical="center"/>
    </xf>
    <xf numFmtId="0" fontId="57" fillId="0" borderId="0" xfId="0" applyFont="1" applyAlignment="1">
      <alignment horizontal="left" vertical="center"/>
    </xf>
    <xf numFmtId="0" fontId="6" fillId="0" borderId="0" xfId="0" applyFont="1" applyAlignment="1"/>
    <xf numFmtId="0" fontId="0" fillId="0" borderId="1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5" fillId="0" borderId="22" xfId="0" applyFont="1" applyBorder="1" applyAlignment="1">
      <alignment horizontal="center" vertical="center" shrinkToFit="1"/>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34" xfId="0" applyBorder="1" applyAlignment="1">
      <alignment horizontal="right" vertical="center"/>
    </xf>
    <xf numFmtId="0" fontId="0" fillId="0" borderId="33" xfId="0" applyBorder="1" applyAlignment="1">
      <alignment horizontal="left" vertical="center"/>
    </xf>
    <xf numFmtId="0" fontId="0" fillId="0" borderId="25" xfId="0" applyBorder="1" applyAlignment="1">
      <alignment horizontal="center" vertical="center"/>
    </xf>
    <xf numFmtId="0" fontId="49" fillId="2" borderId="6" xfId="0" applyFont="1" applyFill="1" applyBorder="1" applyAlignment="1">
      <alignment horizontal="center" vertical="center" wrapText="1"/>
    </xf>
    <xf numFmtId="14" fontId="22" fillId="0" borderId="0" xfId="0" applyNumberFormat="1" applyFont="1">
      <alignment vertical="center"/>
    </xf>
    <xf numFmtId="0" fontId="50" fillId="0" borderId="0" xfId="0" applyFont="1" applyAlignment="1"/>
    <xf numFmtId="0" fontId="0" fillId="6" borderId="0" xfId="0" applyFill="1">
      <alignment vertical="center"/>
    </xf>
    <xf numFmtId="0" fontId="12" fillId="6" borderId="0" xfId="0" applyFont="1" applyFill="1" applyAlignment="1">
      <alignment horizontal="left" vertical="center"/>
    </xf>
    <xf numFmtId="0" fontId="12" fillId="6" borderId="0" xfId="0" applyFont="1" applyFill="1">
      <alignment vertical="center"/>
    </xf>
    <xf numFmtId="0" fontId="13" fillId="6" borderId="0" xfId="0" applyFont="1" applyFill="1" applyAlignment="1">
      <alignment horizontal="left" vertical="center"/>
    </xf>
    <xf numFmtId="0" fontId="13" fillId="6" borderId="0" xfId="0" applyFont="1" applyFill="1">
      <alignment vertical="center"/>
    </xf>
    <xf numFmtId="0" fontId="14" fillId="6" borderId="0" xfId="0" applyFont="1" applyFill="1">
      <alignment vertical="center"/>
    </xf>
    <xf numFmtId="0" fontId="15" fillId="6" borderId="0" xfId="0" applyFont="1" applyFill="1" applyAlignment="1">
      <alignment horizontal="left" vertical="center"/>
    </xf>
    <xf numFmtId="0" fontId="15" fillId="6" borderId="0" xfId="0" applyFont="1" applyFill="1">
      <alignment vertical="center"/>
    </xf>
    <xf numFmtId="0" fontId="16" fillId="6" borderId="0" xfId="0" applyFont="1" applyFill="1">
      <alignment vertical="center"/>
    </xf>
    <xf numFmtId="0" fontId="17" fillId="6" borderId="0" xfId="0" applyFont="1" applyFill="1" applyAlignment="1">
      <alignment horizontal="left" vertical="center"/>
    </xf>
    <xf numFmtId="0" fontId="17" fillId="6" borderId="0" xfId="0" applyFont="1" applyFill="1">
      <alignment vertical="center"/>
    </xf>
    <xf numFmtId="0" fontId="18" fillId="6" borderId="0" xfId="0" applyFont="1" applyFill="1">
      <alignment vertical="center"/>
    </xf>
    <xf numFmtId="0" fontId="34" fillId="3" borderId="0" xfId="0" applyFont="1" applyFill="1" applyAlignment="1">
      <alignment horizontal="center" vertical="center"/>
    </xf>
    <xf numFmtId="0" fontId="60" fillId="0" borderId="62" xfId="0" applyFont="1" applyBorder="1" applyAlignment="1">
      <alignment horizontal="center" vertical="center"/>
    </xf>
    <xf numFmtId="0" fontId="60" fillId="0" borderId="63" xfId="0" applyFont="1" applyBorder="1" applyAlignment="1">
      <alignment horizontal="center" vertical="center"/>
    </xf>
    <xf numFmtId="0" fontId="60" fillId="0" borderId="64" xfId="0" applyFont="1" applyBorder="1" applyAlignment="1">
      <alignment horizontal="center" vertical="center"/>
    </xf>
    <xf numFmtId="0" fontId="60" fillId="0" borderId="65" xfId="0" applyFont="1" applyBorder="1" applyAlignment="1">
      <alignment horizontal="center" vertical="center"/>
    </xf>
    <xf numFmtId="0" fontId="60" fillId="0" borderId="66" xfId="0" applyFont="1" applyBorder="1" applyAlignment="1">
      <alignment horizontal="center" vertical="center"/>
    </xf>
    <xf numFmtId="0" fontId="60" fillId="0" borderId="67" xfId="0" applyFont="1" applyBorder="1" applyAlignment="1">
      <alignment horizontal="center" vertical="center"/>
    </xf>
    <xf numFmtId="0" fontId="60" fillId="0" borderId="70" xfId="0" applyFont="1" applyBorder="1" applyAlignment="1">
      <alignment horizontal="center" vertical="center"/>
    </xf>
    <xf numFmtId="0" fontId="60" fillId="0" borderId="71" xfId="0" applyFont="1" applyBorder="1" applyAlignment="1">
      <alignment horizontal="center" vertical="center"/>
    </xf>
    <xf numFmtId="0" fontId="60" fillId="0" borderId="72" xfId="0" applyFont="1" applyBorder="1" applyAlignment="1">
      <alignment horizontal="center" vertical="center"/>
    </xf>
    <xf numFmtId="0" fontId="60" fillId="0" borderId="75" xfId="0" applyFont="1" applyBorder="1" applyAlignment="1">
      <alignment horizontal="center" vertical="center"/>
    </xf>
    <xf numFmtId="0" fontId="60" fillId="0" borderId="0" xfId="0" applyFont="1" applyAlignment="1">
      <alignment horizontal="center" vertical="center"/>
    </xf>
    <xf numFmtId="0" fontId="60" fillId="0" borderId="76" xfId="0" applyFont="1" applyBorder="1" applyAlignment="1">
      <alignment horizontal="center" vertical="center"/>
    </xf>
    <xf numFmtId="0" fontId="29" fillId="2" borderId="0" xfId="0" applyFont="1" applyFill="1">
      <alignment vertical="center"/>
    </xf>
    <xf numFmtId="0" fontId="0" fillId="7" borderId="2" xfId="0" applyFill="1" applyBorder="1" applyAlignment="1">
      <alignment horizontal="center" vertical="center"/>
    </xf>
    <xf numFmtId="0" fontId="0" fillId="8" borderId="2" xfId="0" applyFill="1" applyBorder="1" applyAlignment="1">
      <alignment horizontal="center" vertical="center"/>
    </xf>
    <xf numFmtId="0" fontId="6" fillId="2" borderId="81" xfId="0" applyFont="1" applyFill="1" applyBorder="1" applyAlignment="1">
      <alignment horizontal="center" vertical="center"/>
    </xf>
    <xf numFmtId="0" fontId="6" fillId="2" borderId="84" xfId="0" applyFont="1" applyFill="1" applyBorder="1">
      <alignment vertical="center"/>
    </xf>
    <xf numFmtId="0" fontId="6" fillId="2" borderId="85" xfId="0" applyFont="1" applyFill="1" applyBorder="1" applyAlignment="1">
      <alignment horizontal="center" vertical="center"/>
    </xf>
    <xf numFmtId="0" fontId="1" fillId="2" borderId="86" xfId="0" applyFont="1" applyFill="1" applyBorder="1" applyAlignment="1">
      <alignment horizontal="center" vertical="center"/>
    </xf>
    <xf numFmtId="0" fontId="5" fillId="0" borderId="87" xfId="0" applyFont="1" applyBorder="1" applyAlignment="1">
      <alignment horizontal="center" vertical="center" shrinkToFit="1"/>
    </xf>
    <xf numFmtId="0" fontId="0" fillId="2" borderId="88" xfId="0" applyFill="1" applyBorder="1" applyAlignment="1">
      <alignment horizontal="center" vertical="center"/>
    </xf>
    <xf numFmtId="0" fontId="49" fillId="2" borderId="89" xfId="0" applyFont="1" applyFill="1" applyBorder="1" applyAlignment="1">
      <alignment horizontal="center" vertical="center" wrapText="1"/>
    </xf>
    <xf numFmtId="0" fontId="0" fillId="0" borderId="77" xfId="0" applyBorder="1">
      <alignment vertical="center"/>
    </xf>
    <xf numFmtId="0" fontId="1" fillId="0" borderId="77" xfId="0" applyFont="1" applyBorder="1" applyAlignment="1">
      <alignment horizontal="center" vertical="center"/>
    </xf>
    <xf numFmtId="0" fontId="5" fillId="0" borderId="93" xfId="0" applyFont="1" applyBorder="1" applyAlignment="1">
      <alignment horizontal="center" vertical="center" shrinkToFit="1"/>
    </xf>
    <xf numFmtId="20" fontId="0" fillId="0" borderId="90" xfId="0" applyNumberFormat="1" applyBorder="1" applyAlignment="1">
      <alignment horizontal="center" vertical="center"/>
    </xf>
    <xf numFmtId="20" fontId="0" fillId="2" borderId="90" xfId="0" applyNumberFormat="1" applyFill="1" applyBorder="1" applyAlignment="1">
      <alignment horizontal="center" vertical="center"/>
    </xf>
    <xf numFmtId="0" fontId="38" fillId="9" borderId="2" xfId="2" applyFont="1" applyFill="1" applyBorder="1" applyAlignment="1">
      <alignment horizontal="center" vertical="center"/>
    </xf>
    <xf numFmtId="0" fontId="5" fillId="9" borderId="2" xfId="0" applyFont="1" applyFill="1" applyBorder="1" applyAlignment="1">
      <alignment horizontal="center" vertical="center"/>
    </xf>
    <xf numFmtId="0" fontId="62" fillId="0" borderId="0" xfId="0" applyFont="1">
      <alignment vertical="center"/>
    </xf>
    <xf numFmtId="0" fontId="3" fillId="0" borderId="0" xfId="0" applyFont="1" applyFill="1" applyBorder="1" applyAlignment="1">
      <alignment vertical="center" shrinkToFit="1"/>
    </xf>
    <xf numFmtId="0" fontId="9" fillId="0" borderId="0" xfId="0" applyFont="1" applyFill="1" applyBorder="1" applyAlignment="1">
      <alignment vertical="center" shrinkToFit="1"/>
    </xf>
    <xf numFmtId="0" fontId="5" fillId="9" borderId="100" xfId="0" applyFont="1" applyFill="1" applyBorder="1" applyAlignment="1">
      <alignment vertical="center" shrinkToFit="1"/>
    </xf>
    <xf numFmtId="0" fontId="10" fillId="6" borderId="0" xfId="0" applyFont="1" applyFill="1" applyAlignment="1">
      <alignment horizontal="center" vertical="center"/>
    </xf>
    <xf numFmtId="0" fontId="25" fillId="0" borderId="0" xfId="6" applyFont="1" applyAlignment="1">
      <alignment horizontal="left" vertical="center" wrapText="1"/>
    </xf>
    <xf numFmtId="0" fontId="9"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20" fillId="0" borderId="0" xfId="0" applyFont="1" applyAlignment="1">
      <alignment horizontal="center" vertical="center"/>
    </xf>
    <xf numFmtId="0" fontId="25" fillId="0" borderId="0" xfId="6" applyFont="1" applyAlignment="1">
      <alignment horizontal="left" vertical="center"/>
    </xf>
    <xf numFmtId="0" fontId="44" fillId="0" borderId="26" xfId="2" applyFont="1" applyBorder="1" applyAlignment="1">
      <alignment horizontal="center" vertical="center"/>
    </xf>
    <xf numFmtId="0" fontId="44" fillId="0" borderId="43" xfId="2" applyFont="1" applyBorder="1" applyAlignment="1">
      <alignment horizontal="center" vertical="center" shrinkToFit="1"/>
    </xf>
    <xf numFmtId="0" fontId="44" fillId="0" borderId="44" xfId="2" applyFont="1" applyBorder="1" applyAlignment="1">
      <alignment horizontal="center" vertical="center" shrinkToFit="1"/>
    </xf>
    <xf numFmtId="0" fontId="30" fillId="3" borderId="21" xfId="0" applyFont="1" applyFill="1" applyBorder="1" applyAlignment="1">
      <alignment horizontal="center" vertical="center" shrinkToFit="1"/>
    </xf>
    <xf numFmtId="0" fontId="30" fillId="3" borderId="0" xfId="0" applyFont="1" applyFill="1" applyAlignment="1">
      <alignment horizontal="center" vertical="center" shrinkToFit="1"/>
    </xf>
    <xf numFmtId="0" fontId="45" fillId="0" borderId="26" xfId="2" applyFont="1" applyBorder="1" applyAlignment="1">
      <alignment horizontal="center" vertical="center" shrinkToFit="1"/>
    </xf>
    <xf numFmtId="0" fontId="44" fillId="0" borderId="0" xfId="2" applyFont="1" applyAlignment="1">
      <alignment horizontal="center" vertical="center" shrinkToFit="1"/>
    </xf>
    <xf numFmtId="0" fontId="44" fillId="0" borderId="3" xfId="2" applyFont="1" applyBorder="1" applyAlignment="1">
      <alignment horizontal="center" vertical="center" shrinkToFit="1"/>
    </xf>
    <xf numFmtId="0" fontId="41" fillId="0" borderId="26" xfId="2" applyFont="1" applyBorder="1" applyAlignment="1">
      <alignment horizontal="center" vertical="center" shrinkToFit="1"/>
    </xf>
    <xf numFmtId="0" fontId="45" fillId="0" borderId="42" xfId="2" applyFont="1" applyBorder="1" applyAlignment="1">
      <alignment horizontal="center" vertical="center" shrinkToFit="1"/>
    </xf>
    <xf numFmtId="0" fontId="45" fillId="0" borderId="27" xfId="2" applyFont="1" applyBorder="1" applyAlignment="1">
      <alignment horizontal="center" vertical="center" shrinkToFit="1"/>
    </xf>
    <xf numFmtId="0" fontId="44" fillId="0" borderId="42" xfId="2" applyFont="1" applyBorder="1" applyAlignment="1">
      <alignment horizontal="center" vertical="center" wrapText="1" shrinkToFit="1"/>
    </xf>
    <xf numFmtId="0" fontId="44" fillId="0" borderId="27" xfId="2" applyFont="1" applyBorder="1" applyAlignment="1">
      <alignment horizontal="center" vertical="center" wrapText="1" shrinkToFit="1"/>
    </xf>
    <xf numFmtId="0" fontId="44" fillId="0" borderId="68" xfId="2" applyFont="1" applyBorder="1" applyAlignment="1">
      <alignment horizontal="center" vertical="center" shrinkToFit="1"/>
    </xf>
    <xf numFmtId="0" fontId="44" fillId="0" borderId="63" xfId="2" applyFont="1" applyBorder="1" applyAlignment="1">
      <alignment horizontal="center" vertical="center" shrinkToFit="1"/>
    </xf>
    <xf numFmtId="0" fontId="44" fillId="0" borderId="69" xfId="2" applyFont="1" applyBorder="1" applyAlignment="1">
      <alignment horizontal="center" vertical="center" shrinkToFit="1"/>
    </xf>
    <xf numFmtId="0" fontId="44" fillId="0" borderId="73" xfId="2" applyFont="1" applyBorder="1" applyAlignment="1">
      <alignment horizontal="center" vertical="center" shrinkToFit="1"/>
    </xf>
    <xf numFmtId="0" fontId="44" fillId="0" borderId="71" xfId="2" applyFont="1" applyBorder="1" applyAlignment="1">
      <alignment horizontal="center" vertical="center" shrinkToFit="1"/>
    </xf>
    <xf numFmtId="0" fontId="44" fillId="0" borderId="74" xfId="2" applyFont="1" applyBorder="1" applyAlignment="1">
      <alignment horizontal="center" vertical="center" shrinkToFit="1"/>
    </xf>
    <xf numFmtId="0" fontId="44" fillId="0" borderId="40" xfId="2" applyFont="1" applyBorder="1" applyAlignment="1">
      <alignment horizontal="center" vertical="center" shrinkToFit="1"/>
    </xf>
    <xf numFmtId="0" fontId="44" fillId="0" borderId="45" xfId="2" applyFont="1" applyBorder="1" applyAlignment="1">
      <alignment horizontal="center" vertical="center" shrinkToFit="1"/>
    </xf>
    <xf numFmtId="0" fontId="44" fillId="0" borderId="46" xfId="2" applyFont="1" applyBorder="1" applyAlignment="1">
      <alignment horizontal="center" vertical="center" shrinkToFit="1"/>
    </xf>
    <xf numFmtId="0" fontId="44" fillId="0" borderId="35" xfId="2" applyFont="1" applyBorder="1" applyAlignment="1">
      <alignment horizontal="center" vertical="center" shrinkToFit="1"/>
    </xf>
    <xf numFmtId="0" fontId="44" fillId="0" borderId="47" xfId="2" applyFont="1" applyBorder="1" applyAlignment="1">
      <alignment horizontal="center" vertical="center" shrinkToFit="1"/>
    </xf>
    <xf numFmtId="0" fontId="44" fillId="0" borderId="19" xfId="2" applyFont="1" applyBorder="1" applyAlignment="1">
      <alignment horizontal="center" vertical="center" shrinkToFit="1"/>
    </xf>
    <xf numFmtId="0" fontId="44" fillId="0" borderId="41" xfId="2" applyFont="1" applyBorder="1" applyAlignment="1">
      <alignment horizontal="center" vertical="center" shrinkToFit="1"/>
    </xf>
    <xf numFmtId="0" fontId="58" fillId="0" borderId="42" xfId="2" applyFont="1" applyBorder="1" applyAlignment="1">
      <alignment horizontal="left" vertical="top" shrinkToFit="1"/>
    </xf>
    <xf numFmtId="0" fontId="58" fillId="0" borderId="27" xfId="2" applyFont="1" applyBorder="1" applyAlignment="1">
      <alignment horizontal="left" vertical="top" shrinkToFit="1"/>
    </xf>
    <xf numFmtId="0" fontId="41" fillId="0" borderId="43" xfId="2" applyFont="1" applyBorder="1" applyAlignment="1">
      <alignment horizontal="center" vertical="center" shrinkToFit="1"/>
    </xf>
    <xf numFmtId="0" fontId="41" fillId="0" borderId="44" xfId="2" applyFont="1" applyBorder="1" applyAlignment="1">
      <alignment horizontal="center" vertical="center" shrinkToFit="1"/>
    </xf>
    <xf numFmtId="0" fontId="58" fillId="0" borderId="26" xfId="2" applyFont="1" applyBorder="1" applyAlignment="1">
      <alignment horizontal="left" vertical="top" shrinkToFit="1"/>
    </xf>
    <xf numFmtId="0" fontId="41" fillId="0" borderId="40" xfId="2" applyFont="1" applyBorder="1" applyAlignment="1">
      <alignment horizontal="center" vertical="center"/>
    </xf>
    <xf numFmtId="0" fontId="41" fillId="0" borderId="0" xfId="2" applyFont="1" applyAlignment="1">
      <alignment horizontal="center" vertical="center"/>
    </xf>
    <xf numFmtId="0" fontId="41" fillId="0" borderId="41" xfId="2" applyFont="1" applyBorder="1" applyAlignment="1">
      <alignment horizontal="center" vertical="center"/>
    </xf>
    <xf numFmtId="0" fontId="41" fillId="0" borderId="10" xfId="2" applyFont="1" applyBorder="1" applyAlignment="1">
      <alignment horizontal="center" vertical="center"/>
    </xf>
    <xf numFmtId="0" fontId="41" fillId="0" borderId="12" xfId="2" applyFont="1" applyBorder="1" applyAlignment="1">
      <alignment horizontal="center" vertical="center"/>
    </xf>
    <xf numFmtId="0" fontId="41" fillId="0" borderId="15" xfId="2" applyFont="1" applyBorder="1" applyAlignment="1">
      <alignment horizontal="center" vertical="center"/>
    </xf>
    <xf numFmtId="0" fontId="41" fillId="0" borderId="14" xfId="2" applyFont="1" applyBorder="1" applyAlignment="1">
      <alignment horizontal="center" vertical="center"/>
    </xf>
    <xf numFmtId="0" fontId="41" fillId="0" borderId="48" xfId="2" applyFont="1" applyBorder="1" applyAlignment="1">
      <alignment horizontal="center" vertical="center"/>
    </xf>
    <xf numFmtId="0" fontId="41" fillId="0" borderId="49" xfId="2" applyFont="1" applyBorder="1" applyAlignment="1">
      <alignment horizontal="center" vertical="center"/>
    </xf>
    <xf numFmtId="0" fontId="41" fillId="0" borderId="9" xfId="2" applyFont="1" applyBorder="1" applyAlignment="1">
      <alignment horizontal="center" vertical="center"/>
    </xf>
    <xf numFmtId="0" fontId="41" fillId="0" borderId="13" xfId="2" applyFont="1" applyBorder="1" applyAlignment="1">
      <alignment horizontal="center" vertical="center"/>
    </xf>
    <xf numFmtId="0" fontId="41" fillId="0" borderId="8" xfId="2" applyFont="1" applyBorder="1" applyAlignment="1">
      <alignment horizontal="center" vertical="center"/>
    </xf>
    <xf numFmtId="0" fontId="41" fillId="0" borderId="11" xfId="2" applyFont="1" applyBorder="1" applyAlignment="1">
      <alignment horizontal="center" vertical="center"/>
    </xf>
    <xf numFmtId="0" fontId="41" fillId="0" borderId="42" xfId="2" applyFont="1" applyBorder="1" applyAlignment="1">
      <alignment horizontal="center" vertical="center" wrapText="1" shrinkToFit="1"/>
    </xf>
    <xf numFmtId="0" fontId="41" fillId="0" borderId="27" xfId="2" applyFont="1" applyBorder="1" applyAlignment="1">
      <alignment horizontal="center" vertical="center" wrapText="1" shrinkToFit="1"/>
    </xf>
    <xf numFmtId="0" fontId="42" fillId="0" borderId="48" xfId="2" applyFont="1" applyBorder="1" applyAlignment="1">
      <alignment horizontal="center" vertical="center" shrinkToFit="1"/>
    </xf>
    <xf numFmtId="0" fontId="42" fillId="0" borderId="49" xfId="2" applyFont="1" applyBorder="1" applyAlignment="1">
      <alignment horizontal="center" vertical="center" shrinkToFit="1"/>
    </xf>
    <xf numFmtId="0" fontId="41" fillId="0" borderId="50" xfId="2" applyFont="1" applyBorder="1" applyAlignment="1">
      <alignment horizontal="center" vertical="center"/>
    </xf>
    <xf numFmtId="0" fontId="41" fillId="0" borderId="51" xfId="2" applyFont="1" applyBorder="1" applyAlignment="1">
      <alignment horizontal="center" vertical="center"/>
    </xf>
    <xf numFmtId="0" fontId="59" fillId="0" borderId="26" xfId="2" applyFont="1" applyBorder="1" applyAlignment="1">
      <alignment horizontal="left" vertical="top" shrinkToFit="1"/>
    </xf>
    <xf numFmtId="0" fontId="59" fillId="0" borderId="42" xfId="2" applyFont="1" applyBorder="1" applyAlignment="1">
      <alignment horizontal="left" vertical="top" shrinkToFit="1"/>
    </xf>
    <xf numFmtId="0" fontId="59" fillId="0" borderId="27" xfId="2" applyFont="1" applyBorder="1" applyAlignment="1">
      <alignment horizontal="left" vertical="top" shrinkToFit="1"/>
    </xf>
    <xf numFmtId="0" fontId="29" fillId="2" borderId="0" xfId="0" applyFont="1" applyFill="1" applyAlignment="1">
      <alignment horizontal="center" vertical="center"/>
    </xf>
    <xf numFmtId="0" fontId="56" fillId="3" borderId="21" xfId="0" applyFont="1" applyFill="1" applyBorder="1" applyAlignment="1">
      <alignment horizontal="center" vertical="center" shrinkToFit="1"/>
    </xf>
    <xf numFmtId="0" fontId="56" fillId="3" borderId="0" xfId="0" applyFont="1" applyFill="1" applyAlignment="1">
      <alignment horizontal="center" vertical="center" shrinkToFit="1"/>
    </xf>
    <xf numFmtId="0" fontId="44" fillId="0" borderId="26" xfId="2" applyFont="1" applyBorder="1" applyAlignment="1">
      <alignment horizontal="center" vertical="center" shrinkToFit="1"/>
    </xf>
    <xf numFmtId="0" fontId="34" fillId="3" borderId="0" xfId="0" applyFont="1" applyFill="1" applyAlignment="1">
      <alignment horizontal="center" vertical="center"/>
    </xf>
    <xf numFmtId="0" fontId="6" fillId="2" borderId="0" xfId="0" applyFont="1" applyFill="1" applyAlignment="1">
      <alignment horizontal="center"/>
    </xf>
    <xf numFmtId="0" fontId="0" fillId="0" borderId="52" xfId="0" applyBorder="1" applyAlignment="1">
      <alignment horizontal="center" vertical="center"/>
    </xf>
    <xf numFmtId="0" fontId="0" fillId="0" borderId="55" xfId="0" applyBorder="1" applyAlignment="1">
      <alignment horizontal="center" vertical="center"/>
    </xf>
    <xf numFmtId="0" fontId="0" fillId="0" borderId="53" xfId="0"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33" fillId="4" borderId="56" xfId="0" applyFont="1" applyFill="1" applyBorder="1" applyAlignment="1">
      <alignment horizontal="center" vertical="center" wrapText="1"/>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0" xfId="0" applyFont="1" applyAlignment="1">
      <alignment horizontal="center" vertical="center" wrapText="1"/>
    </xf>
    <xf numFmtId="0" fontId="33" fillId="0" borderId="59"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60" xfId="0" applyFont="1" applyBorder="1" applyAlignment="1">
      <alignment horizontal="center" vertical="center" wrapText="1"/>
    </xf>
    <xf numFmtId="0" fontId="0" fillId="2" borderId="52" xfId="0" applyFill="1" applyBorder="1" applyAlignment="1">
      <alignment horizontal="center" vertical="center"/>
    </xf>
    <xf numFmtId="0" fontId="0" fillId="2" borderId="55" xfId="0" applyFill="1" applyBorder="1" applyAlignment="1">
      <alignment horizontal="center" vertical="center"/>
    </xf>
    <xf numFmtId="0" fontId="0" fillId="5" borderId="2" xfId="0" applyFill="1" applyBorder="1" applyAlignment="1">
      <alignment horizontal="center" vertical="center"/>
    </xf>
    <xf numFmtId="0" fontId="3" fillId="2" borderId="42"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44" fillId="0" borderId="42" xfId="2" applyFont="1" applyBorder="1" applyAlignment="1">
      <alignment horizontal="center" vertical="center"/>
    </xf>
    <xf numFmtId="0" fontId="44" fillId="0" borderId="27" xfId="2" applyFont="1" applyBorder="1" applyAlignment="1">
      <alignment horizontal="center" vertical="center"/>
    </xf>
    <xf numFmtId="0" fontId="44" fillId="0" borderId="94" xfId="2" applyFont="1" applyBorder="1" applyAlignment="1">
      <alignment horizontal="center" vertical="center"/>
    </xf>
    <xf numFmtId="0" fontId="44" fillId="0" borderId="95" xfId="2" applyFont="1" applyBorder="1" applyAlignment="1">
      <alignment horizontal="center" vertical="center"/>
    </xf>
    <xf numFmtId="0" fontId="44" fillId="0" borderId="96" xfId="2" applyFont="1" applyBorder="1" applyAlignment="1">
      <alignment horizontal="center" vertical="center"/>
    </xf>
    <xf numFmtId="0" fontId="44" fillId="0" borderId="97" xfId="2" applyFont="1" applyBorder="1" applyAlignment="1">
      <alignment horizontal="center" vertical="center"/>
    </xf>
    <xf numFmtId="0" fontId="44" fillId="0" borderId="35" xfId="2" applyFont="1" applyBorder="1" applyAlignment="1">
      <alignment horizontal="center" vertical="center"/>
    </xf>
    <xf numFmtId="0" fontId="44" fillId="0" borderId="47" xfId="2" applyFont="1" applyBorder="1" applyAlignment="1">
      <alignment horizontal="center" vertical="center"/>
    </xf>
    <xf numFmtId="0" fontId="3" fillId="0" borderId="94" xfId="0" applyFont="1" applyFill="1" applyBorder="1" applyAlignment="1">
      <alignment horizontal="center" vertical="center" shrinkToFit="1"/>
    </xf>
    <xf numFmtId="0" fontId="3" fillId="0" borderId="95" xfId="0" applyFont="1" applyFill="1" applyBorder="1" applyAlignment="1">
      <alignment horizontal="center" vertical="center" shrinkToFit="1"/>
    </xf>
    <xf numFmtId="0" fontId="3" fillId="0" borderId="96" xfId="0" applyFont="1" applyFill="1" applyBorder="1" applyAlignment="1">
      <alignment horizontal="center" vertical="center" shrinkToFit="1"/>
    </xf>
    <xf numFmtId="0" fontId="3" fillId="0" borderId="97"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47" xfId="0" applyFont="1" applyFill="1" applyBorder="1" applyAlignment="1">
      <alignment horizontal="center" vertical="center" shrinkToFit="1"/>
    </xf>
    <xf numFmtId="0" fontId="0" fillId="0" borderId="0" xfId="0" applyAlignment="1">
      <alignment horizontal="center" vertical="center"/>
    </xf>
    <xf numFmtId="0" fontId="6" fillId="0" borderId="36"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77"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92" xfId="0" applyFont="1" applyBorder="1" applyAlignment="1">
      <alignment horizontal="center" vertical="center" shrinkToFit="1"/>
    </xf>
    <xf numFmtId="0" fontId="6" fillId="0" borderId="91"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8" xfId="0" applyFont="1" applyBorder="1" applyAlignment="1">
      <alignment horizontal="center" vertical="center" shrinkToFit="1"/>
    </xf>
    <xf numFmtId="0" fontId="6" fillId="2" borderId="78"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81" xfId="0" applyFont="1" applyFill="1" applyBorder="1" applyAlignment="1">
      <alignment horizontal="center" vertical="center"/>
    </xf>
    <xf numFmtId="0" fontId="6" fillId="2" borderId="82"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90" xfId="0" applyFont="1" applyBorder="1" applyAlignment="1">
      <alignment horizontal="center" vertical="center" shrinkToFit="1"/>
    </xf>
    <xf numFmtId="0" fontId="6" fillId="2" borderId="34" xfId="0" applyFont="1" applyFill="1" applyBorder="1" applyAlignment="1">
      <alignment horizontal="center" vertical="center"/>
    </xf>
    <xf numFmtId="0" fontId="6" fillId="2" borderId="98" xfId="0" applyFont="1" applyFill="1" applyBorder="1" applyAlignment="1">
      <alignment horizontal="center" vertical="center"/>
    </xf>
    <xf numFmtId="0" fontId="5" fillId="0" borderId="90" xfId="0" applyFont="1" applyBorder="1" applyAlignment="1">
      <alignment horizontal="center" vertical="center" shrinkToFit="1"/>
    </xf>
    <xf numFmtId="0" fontId="5" fillId="0" borderId="99" xfId="0" applyFont="1" applyBorder="1" applyAlignment="1">
      <alignment horizontal="center" vertical="center" shrinkToFit="1"/>
    </xf>
    <xf numFmtId="0" fontId="6" fillId="2" borderId="83" xfId="0" applyFont="1" applyFill="1" applyBorder="1" applyAlignment="1">
      <alignment horizontal="center" vertical="center"/>
    </xf>
    <xf numFmtId="0" fontId="1" fillId="2" borderId="26" xfId="0" applyFont="1" applyFill="1" applyBorder="1" applyAlignment="1">
      <alignment horizontal="center" vertical="center" shrinkToFit="1"/>
    </xf>
    <xf numFmtId="0" fontId="9" fillId="2" borderId="26" xfId="0" applyFont="1" applyFill="1" applyBorder="1" applyAlignment="1">
      <alignment horizontal="center" vertical="center" shrinkToFit="1"/>
    </xf>
  </cellXfs>
  <cellStyles count="7">
    <cellStyle name="ハイパーリンク" xfId="1" builtinId="8"/>
    <cellStyle name="標準" xfId="0" builtinId="0"/>
    <cellStyle name="標準 2" xfId="2" xr:uid="{00000000-0005-0000-0000-000002000000}"/>
    <cellStyle name="標準 2 2" xfId="3" xr:uid="{00000000-0005-0000-0000-000003000000}"/>
    <cellStyle name="標準 3" xfId="4" xr:uid="{00000000-0005-0000-0000-000004000000}"/>
    <cellStyle name="標準_Yamada CUP 2007（再発行分）" xfId="5" xr:uid="{00000000-0005-0000-0000-000005000000}"/>
    <cellStyle name="標準_第22回チビッコミニサッカー大会　結果報告"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39</xdr:row>
      <xdr:rowOff>85725</xdr:rowOff>
    </xdr:from>
    <xdr:to>
      <xdr:col>6</xdr:col>
      <xdr:colOff>647700</xdr:colOff>
      <xdr:row>43</xdr:row>
      <xdr:rowOff>76200</xdr:rowOff>
    </xdr:to>
    <xdr:pic>
      <xdr:nvPicPr>
        <xdr:cNvPr id="49848" name="Picture 11">
          <a:extLst>
            <a:ext uri="{FF2B5EF4-FFF2-40B4-BE49-F238E27FC236}">
              <a16:creationId xmlns:a16="http://schemas.microsoft.com/office/drawing/2014/main" id="{00000000-0008-0000-0000-0000B8C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9875" y="10363200"/>
          <a:ext cx="19526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152400</xdr:colOff>
      <xdr:row>2</xdr:row>
      <xdr:rowOff>228600</xdr:rowOff>
    </xdr:from>
    <xdr:to>
      <xdr:col>8</xdr:col>
      <xdr:colOff>276225</xdr:colOff>
      <xdr:row>24</xdr:row>
      <xdr:rowOff>85725</xdr:rowOff>
    </xdr:to>
    <xdr:pic>
      <xdr:nvPicPr>
        <xdr:cNvPr id="49850" name="Picture 540">
          <a:extLst>
            <a:ext uri="{FF2B5EF4-FFF2-40B4-BE49-F238E27FC236}">
              <a16:creationId xmlns:a16="http://schemas.microsoft.com/office/drawing/2014/main" id="{00000000-0008-0000-0000-0000BAC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1257300"/>
          <a:ext cx="4238625" cy="530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xdr:row>
      <xdr:rowOff>104775</xdr:rowOff>
    </xdr:from>
    <xdr:to>
      <xdr:col>10</xdr:col>
      <xdr:colOff>638175</xdr:colOff>
      <xdr:row>2</xdr:row>
      <xdr:rowOff>200025</xdr:rowOff>
    </xdr:to>
    <xdr:sp macro="" textlink="">
      <xdr:nvSpPr>
        <xdr:cNvPr id="2" name="テキスト ボックス 1">
          <a:extLst>
            <a:ext uri="{FF2B5EF4-FFF2-40B4-BE49-F238E27FC236}">
              <a16:creationId xmlns:a16="http://schemas.microsoft.com/office/drawing/2014/main" id="{55A2E37B-E5B7-377C-84ED-9FC2D28A6218}"/>
            </a:ext>
            <a:ext uri="{147F2762-F138-4A5C-976F-8EAC2B608ADB}">
              <a16:predDERef xmlns:a16="http://schemas.microsoft.com/office/drawing/2014/main" pred="{00000000-0008-0000-0000-0000BAC20000}"/>
            </a:ext>
          </a:extLst>
        </xdr:cNvPr>
        <xdr:cNvSpPr txBox="1"/>
      </xdr:nvSpPr>
      <xdr:spPr>
        <a:xfrm>
          <a:off x="95250" y="476250"/>
          <a:ext cx="7400925" cy="752475"/>
        </a:xfrm>
        <a:prstGeom prst="rect">
          <a:avLst/>
        </a:prstGeom>
        <a:noFill/>
        <a:ln w="9525" cmpd="sng">
          <a:noFill/>
        </a:ln>
      </xdr:spPr>
      <xdr:txBody>
        <a:bodyPr spcFirstLastPara="0" vertOverflow="clip" horzOverflow="clip" wrap="square" lIns="91440" tIns="45720" rIns="91440" bIns="45720" rtlCol="0" anchor="ctr">
          <a:noAutofit/>
        </a:bodyPr>
        <a:lstStyle/>
        <a:p>
          <a:pPr marL="0" indent="0" algn="ctr"/>
          <a:r>
            <a:rPr lang="ja-JP" altLang="en-US" sz="3600" b="1" u="none" strike="noStrike">
              <a:solidFill>
                <a:schemeClr val="accent6"/>
              </a:solidFill>
              <a:latin typeface="HGGothicE" panose="020B0909000000000000" pitchFamily="49" charset="-128"/>
              <a:ea typeface="HGGothicE" panose="020B0909000000000000" pitchFamily="49" charset="-128"/>
            </a:rPr>
            <a:t>第１８回　アヴァンツァーレ杯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19</xdr:row>
      <xdr:rowOff>47625</xdr:rowOff>
    </xdr:from>
    <xdr:to>
      <xdr:col>3</xdr:col>
      <xdr:colOff>57150</xdr:colOff>
      <xdr:row>20</xdr:row>
      <xdr:rowOff>114300</xdr:rowOff>
    </xdr:to>
    <xdr:pic>
      <xdr:nvPicPr>
        <xdr:cNvPr id="77233" name="Picture 1" descr="ボール２">
          <a:extLst>
            <a:ext uri="{FF2B5EF4-FFF2-40B4-BE49-F238E27FC236}">
              <a16:creationId xmlns:a16="http://schemas.microsoft.com/office/drawing/2014/main" id="{00000000-0008-0000-0200-0000B12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21</xdr:row>
      <xdr:rowOff>47625</xdr:rowOff>
    </xdr:from>
    <xdr:to>
      <xdr:col>6</xdr:col>
      <xdr:colOff>57150</xdr:colOff>
      <xdr:row>22</xdr:row>
      <xdr:rowOff>114300</xdr:rowOff>
    </xdr:to>
    <xdr:pic>
      <xdr:nvPicPr>
        <xdr:cNvPr id="77234" name="Picture 1" descr="ボール２">
          <a:extLst>
            <a:ext uri="{FF2B5EF4-FFF2-40B4-BE49-F238E27FC236}">
              <a16:creationId xmlns:a16="http://schemas.microsoft.com/office/drawing/2014/main" id="{00000000-0008-0000-0200-0000B22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23</xdr:row>
      <xdr:rowOff>47625</xdr:rowOff>
    </xdr:from>
    <xdr:to>
      <xdr:col>9</xdr:col>
      <xdr:colOff>57150</xdr:colOff>
      <xdr:row>24</xdr:row>
      <xdr:rowOff>114300</xdr:rowOff>
    </xdr:to>
    <xdr:pic>
      <xdr:nvPicPr>
        <xdr:cNvPr id="77235" name="Picture 1" descr="ボール２">
          <a:extLst>
            <a:ext uri="{FF2B5EF4-FFF2-40B4-BE49-F238E27FC236}">
              <a16:creationId xmlns:a16="http://schemas.microsoft.com/office/drawing/2014/main" id="{00000000-0008-0000-0200-0000B32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25</xdr:row>
      <xdr:rowOff>47625</xdr:rowOff>
    </xdr:from>
    <xdr:to>
      <xdr:col>12</xdr:col>
      <xdr:colOff>57150</xdr:colOff>
      <xdr:row>26</xdr:row>
      <xdr:rowOff>114300</xdr:rowOff>
    </xdr:to>
    <xdr:pic>
      <xdr:nvPicPr>
        <xdr:cNvPr id="77236" name="Picture 1" descr="ボール２">
          <a:extLst>
            <a:ext uri="{FF2B5EF4-FFF2-40B4-BE49-F238E27FC236}">
              <a16:creationId xmlns:a16="http://schemas.microsoft.com/office/drawing/2014/main" id="{00000000-0008-0000-0200-0000B42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23</xdr:row>
      <xdr:rowOff>47625</xdr:rowOff>
    </xdr:from>
    <xdr:to>
      <xdr:col>3</xdr:col>
      <xdr:colOff>57150</xdr:colOff>
      <xdr:row>24</xdr:row>
      <xdr:rowOff>114300</xdr:rowOff>
    </xdr:to>
    <xdr:pic>
      <xdr:nvPicPr>
        <xdr:cNvPr id="77237" name="Picture 1" descr="ボール２">
          <a:extLst>
            <a:ext uri="{FF2B5EF4-FFF2-40B4-BE49-F238E27FC236}">
              <a16:creationId xmlns:a16="http://schemas.microsoft.com/office/drawing/2014/main" id="{00000000-0008-0000-0200-0000B52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25</xdr:row>
      <xdr:rowOff>47625</xdr:rowOff>
    </xdr:from>
    <xdr:to>
      <xdr:col>6</xdr:col>
      <xdr:colOff>57150</xdr:colOff>
      <xdr:row>26</xdr:row>
      <xdr:rowOff>114300</xdr:rowOff>
    </xdr:to>
    <xdr:pic>
      <xdr:nvPicPr>
        <xdr:cNvPr id="77238" name="Picture 1" descr="ボール２">
          <a:extLst>
            <a:ext uri="{FF2B5EF4-FFF2-40B4-BE49-F238E27FC236}">
              <a16:creationId xmlns:a16="http://schemas.microsoft.com/office/drawing/2014/main" id="{00000000-0008-0000-0200-0000B62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19</xdr:row>
      <xdr:rowOff>47625</xdr:rowOff>
    </xdr:from>
    <xdr:to>
      <xdr:col>9</xdr:col>
      <xdr:colOff>57150</xdr:colOff>
      <xdr:row>20</xdr:row>
      <xdr:rowOff>114300</xdr:rowOff>
    </xdr:to>
    <xdr:pic>
      <xdr:nvPicPr>
        <xdr:cNvPr id="77239" name="Picture 1" descr="ボール２">
          <a:extLst>
            <a:ext uri="{FF2B5EF4-FFF2-40B4-BE49-F238E27FC236}">
              <a16:creationId xmlns:a16="http://schemas.microsoft.com/office/drawing/2014/main" id="{00000000-0008-0000-0200-0000B72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21</xdr:row>
      <xdr:rowOff>47625</xdr:rowOff>
    </xdr:from>
    <xdr:to>
      <xdr:col>12</xdr:col>
      <xdr:colOff>57150</xdr:colOff>
      <xdr:row>22</xdr:row>
      <xdr:rowOff>114300</xdr:rowOff>
    </xdr:to>
    <xdr:pic>
      <xdr:nvPicPr>
        <xdr:cNvPr id="77240" name="Picture 1" descr="ボール２">
          <a:extLst>
            <a:ext uri="{FF2B5EF4-FFF2-40B4-BE49-F238E27FC236}">
              <a16:creationId xmlns:a16="http://schemas.microsoft.com/office/drawing/2014/main" id="{00000000-0008-0000-0200-0000B82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19</xdr:row>
      <xdr:rowOff>47625</xdr:rowOff>
    </xdr:from>
    <xdr:to>
      <xdr:col>3</xdr:col>
      <xdr:colOff>57150</xdr:colOff>
      <xdr:row>20</xdr:row>
      <xdr:rowOff>114300</xdr:rowOff>
    </xdr:to>
    <xdr:pic>
      <xdr:nvPicPr>
        <xdr:cNvPr id="2" name="Picture 1" descr="ボール２">
          <a:extLst>
            <a:ext uri="{FF2B5EF4-FFF2-40B4-BE49-F238E27FC236}">
              <a16:creationId xmlns:a16="http://schemas.microsoft.com/office/drawing/2014/main" id="{710B1C5D-ED75-492E-B9F1-47AA0594072F}"/>
            </a:ext>
            <a:ext uri="{147F2762-F138-4A5C-976F-8EAC2B608ADB}">
              <a16:predDERef xmlns:a16="http://schemas.microsoft.com/office/drawing/2014/main" pred="{00000000-0008-0000-0200-0000C82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106680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21</xdr:row>
      <xdr:rowOff>47625</xdr:rowOff>
    </xdr:from>
    <xdr:to>
      <xdr:col>6</xdr:col>
      <xdr:colOff>57150</xdr:colOff>
      <xdr:row>22</xdr:row>
      <xdr:rowOff>114300</xdr:rowOff>
    </xdr:to>
    <xdr:pic>
      <xdr:nvPicPr>
        <xdr:cNvPr id="3" name="Picture 1" descr="ボール２">
          <a:extLst>
            <a:ext uri="{FF2B5EF4-FFF2-40B4-BE49-F238E27FC236}">
              <a16:creationId xmlns:a16="http://schemas.microsoft.com/office/drawing/2014/main" id="{300E153F-651F-40AE-912B-DDB529530574}"/>
            </a:ext>
            <a:ext uri="{147F2762-F138-4A5C-976F-8EAC2B608ADB}">
              <a16:predDERef xmlns:a16="http://schemas.microsoft.com/office/drawing/2014/main" pred="{710B1C5D-ED75-492E-B9F1-47AA059407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144780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23</xdr:row>
      <xdr:rowOff>47625</xdr:rowOff>
    </xdr:from>
    <xdr:to>
      <xdr:col>9</xdr:col>
      <xdr:colOff>57150</xdr:colOff>
      <xdr:row>24</xdr:row>
      <xdr:rowOff>114300</xdr:rowOff>
    </xdr:to>
    <xdr:pic>
      <xdr:nvPicPr>
        <xdr:cNvPr id="4" name="Picture 1" descr="ボール２">
          <a:extLst>
            <a:ext uri="{FF2B5EF4-FFF2-40B4-BE49-F238E27FC236}">
              <a16:creationId xmlns:a16="http://schemas.microsoft.com/office/drawing/2014/main" id="{779D7E8E-3343-4492-A43A-42EB93BF1820}"/>
            </a:ext>
            <a:ext uri="{147F2762-F138-4A5C-976F-8EAC2B608ADB}">
              <a16:predDERef xmlns:a16="http://schemas.microsoft.com/office/drawing/2014/main" pred="{300E153F-651F-40AE-912B-DDB5295305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182880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25</xdr:row>
      <xdr:rowOff>47625</xdr:rowOff>
    </xdr:from>
    <xdr:to>
      <xdr:col>12</xdr:col>
      <xdr:colOff>57150</xdr:colOff>
      <xdr:row>26</xdr:row>
      <xdr:rowOff>114300</xdr:rowOff>
    </xdr:to>
    <xdr:pic>
      <xdr:nvPicPr>
        <xdr:cNvPr id="5" name="Picture 1" descr="ボール２">
          <a:extLst>
            <a:ext uri="{FF2B5EF4-FFF2-40B4-BE49-F238E27FC236}">
              <a16:creationId xmlns:a16="http://schemas.microsoft.com/office/drawing/2014/main" id="{6E8BD5CA-8B75-45D9-A343-C48E0B205FDD}"/>
            </a:ext>
            <a:ext uri="{147F2762-F138-4A5C-976F-8EAC2B608ADB}">
              <a16:predDERef xmlns:a16="http://schemas.microsoft.com/office/drawing/2014/main" pred="{779D7E8E-3343-4492-A43A-42EB93BF18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220980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23</xdr:row>
      <xdr:rowOff>47625</xdr:rowOff>
    </xdr:from>
    <xdr:to>
      <xdr:col>3</xdr:col>
      <xdr:colOff>57150</xdr:colOff>
      <xdr:row>24</xdr:row>
      <xdr:rowOff>114300</xdr:rowOff>
    </xdr:to>
    <xdr:pic>
      <xdr:nvPicPr>
        <xdr:cNvPr id="6" name="Picture 1" descr="ボール２">
          <a:extLst>
            <a:ext uri="{FF2B5EF4-FFF2-40B4-BE49-F238E27FC236}">
              <a16:creationId xmlns:a16="http://schemas.microsoft.com/office/drawing/2014/main" id="{5CAD1A03-7EDA-4404-955C-BCC0A1A97500}"/>
            </a:ext>
            <a:ext uri="{147F2762-F138-4A5C-976F-8EAC2B608ADB}">
              <a16:predDERef xmlns:a16="http://schemas.microsoft.com/office/drawing/2014/main" pred="{6E8BD5CA-8B75-45D9-A343-C48E0B205F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182880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25</xdr:row>
      <xdr:rowOff>47625</xdr:rowOff>
    </xdr:from>
    <xdr:to>
      <xdr:col>6</xdr:col>
      <xdr:colOff>57150</xdr:colOff>
      <xdr:row>26</xdr:row>
      <xdr:rowOff>114300</xdr:rowOff>
    </xdr:to>
    <xdr:pic>
      <xdr:nvPicPr>
        <xdr:cNvPr id="7" name="Picture 1" descr="ボール２">
          <a:extLst>
            <a:ext uri="{FF2B5EF4-FFF2-40B4-BE49-F238E27FC236}">
              <a16:creationId xmlns:a16="http://schemas.microsoft.com/office/drawing/2014/main" id="{0721F363-BF8B-443A-96D7-28DC85770EC4}"/>
            </a:ext>
            <a:ext uri="{147F2762-F138-4A5C-976F-8EAC2B608ADB}">
              <a16:predDERef xmlns:a16="http://schemas.microsoft.com/office/drawing/2014/main" pred="{5CAD1A03-7EDA-4404-955C-BCC0A1A97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220980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19</xdr:row>
      <xdr:rowOff>47625</xdr:rowOff>
    </xdr:from>
    <xdr:to>
      <xdr:col>9</xdr:col>
      <xdr:colOff>57150</xdr:colOff>
      <xdr:row>20</xdr:row>
      <xdr:rowOff>114300</xdr:rowOff>
    </xdr:to>
    <xdr:pic>
      <xdr:nvPicPr>
        <xdr:cNvPr id="8" name="Picture 1" descr="ボール２">
          <a:extLst>
            <a:ext uri="{FF2B5EF4-FFF2-40B4-BE49-F238E27FC236}">
              <a16:creationId xmlns:a16="http://schemas.microsoft.com/office/drawing/2014/main" id="{372E7631-DA7E-48CF-9D05-349E40FD618E}"/>
            </a:ext>
            <a:ext uri="{147F2762-F138-4A5C-976F-8EAC2B608ADB}">
              <a16:predDERef xmlns:a16="http://schemas.microsoft.com/office/drawing/2014/main" pred="{0721F363-BF8B-443A-96D7-28DC85770E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106680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21</xdr:row>
      <xdr:rowOff>47625</xdr:rowOff>
    </xdr:from>
    <xdr:to>
      <xdr:col>12</xdr:col>
      <xdr:colOff>57150</xdr:colOff>
      <xdr:row>22</xdr:row>
      <xdr:rowOff>114300</xdr:rowOff>
    </xdr:to>
    <xdr:pic>
      <xdr:nvPicPr>
        <xdr:cNvPr id="9" name="Picture 1" descr="ボール２">
          <a:extLst>
            <a:ext uri="{FF2B5EF4-FFF2-40B4-BE49-F238E27FC236}">
              <a16:creationId xmlns:a16="http://schemas.microsoft.com/office/drawing/2014/main" id="{35B261B5-87C7-4FAF-A8F9-B133B260D876}"/>
            </a:ext>
            <a:ext uri="{147F2762-F138-4A5C-976F-8EAC2B608ADB}">
              <a16:predDERef xmlns:a16="http://schemas.microsoft.com/office/drawing/2014/main" pred="{372E7631-DA7E-48CF-9D05-349E40FD61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144780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34</xdr:row>
      <xdr:rowOff>47625</xdr:rowOff>
    </xdr:from>
    <xdr:to>
      <xdr:col>3</xdr:col>
      <xdr:colOff>57150</xdr:colOff>
      <xdr:row>35</xdr:row>
      <xdr:rowOff>114300</xdr:rowOff>
    </xdr:to>
    <xdr:pic>
      <xdr:nvPicPr>
        <xdr:cNvPr id="10" name="Picture 1" descr="ボール２">
          <a:extLst>
            <a:ext uri="{FF2B5EF4-FFF2-40B4-BE49-F238E27FC236}">
              <a16:creationId xmlns:a16="http://schemas.microsoft.com/office/drawing/2014/main" id="{37CEB889-2891-45B1-8985-6D6DBC0C4EE2}"/>
            </a:ext>
            <a:ext uri="{147F2762-F138-4A5C-976F-8EAC2B608ADB}">
              <a16:predDERef xmlns:a16="http://schemas.microsoft.com/office/drawing/2014/main" pred="{35B261B5-87C7-4FAF-A8F9-B133B260D8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36</xdr:row>
      <xdr:rowOff>47625</xdr:rowOff>
    </xdr:from>
    <xdr:to>
      <xdr:col>6</xdr:col>
      <xdr:colOff>57150</xdr:colOff>
      <xdr:row>37</xdr:row>
      <xdr:rowOff>114300</xdr:rowOff>
    </xdr:to>
    <xdr:pic>
      <xdr:nvPicPr>
        <xdr:cNvPr id="11" name="Picture 1" descr="ボール２">
          <a:extLst>
            <a:ext uri="{FF2B5EF4-FFF2-40B4-BE49-F238E27FC236}">
              <a16:creationId xmlns:a16="http://schemas.microsoft.com/office/drawing/2014/main" id="{5169CCF7-2EA5-435C-8A9F-BFF2BF7B0D07}"/>
            </a:ext>
            <a:ext uri="{147F2762-F138-4A5C-976F-8EAC2B608ADB}">
              <a16:predDERef xmlns:a16="http://schemas.microsoft.com/office/drawing/2014/main" pred="{37CEB889-2891-45B1-8985-6D6DBC0C4E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38</xdr:row>
      <xdr:rowOff>47625</xdr:rowOff>
    </xdr:from>
    <xdr:to>
      <xdr:col>9</xdr:col>
      <xdr:colOff>57150</xdr:colOff>
      <xdr:row>39</xdr:row>
      <xdr:rowOff>114300</xdr:rowOff>
    </xdr:to>
    <xdr:pic>
      <xdr:nvPicPr>
        <xdr:cNvPr id="12" name="Picture 1" descr="ボール２">
          <a:extLst>
            <a:ext uri="{FF2B5EF4-FFF2-40B4-BE49-F238E27FC236}">
              <a16:creationId xmlns:a16="http://schemas.microsoft.com/office/drawing/2014/main" id="{1DFD6F2C-E393-47AC-A55A-AFE5C590D118}"/>
            </a:ext>
            <a:ext uri="{147F2762-F138-4A5C-976F-8EAC2B608ADB}">
              <a16:predDERef xmlns:a16="http://schemas.microsoft.com/office/drawing/2014/main" pred="{5169CCF7-2EA5-435C-8A9F-BFF2BF7B0D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40</xdr:row>
      <xdr:rowOff>47625</xdr:rowOff>
    </xdr:from>
    <xdr:to>
      <xdr:col>12</xdr:col>
      <xdr:colOff>57150</xdr:colOff>
      <xdr:row>41</xdr:row>
      <xdr:rowOff>114300</xdr:rowOff>
    </xdr:to>
    <xdr:pic>
      <xdr:nvPicPr>
        <xdr:cNvPr id="13" name="Picture 1" descr="ボール２">
          <a:extLst>
            <a:ext uri="{FF2B5EF4-FFF2-40B4-BE49-F238E27FC236}">
              <a16:creationId xmlns:a16="http://schemas.microsoft.com/office/drawing/2014/main" id="{04923F36-3C4D-40FA-9E8B-DC0F9A0C95E4}"/>
            </a:ext>
            <a:ext uri="{147F2762-F138-4A5C-976F-8EAC2B608ADB}">
              <a16:predDERef xmlns:a16="http://schemas.microsoft.com/office/drawing/2014/main" pred="{1DFD6F2C-E393-47AC-A55A-AFE5C590D1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38</xdr:row>
      <xdr:rowOff>47625</xdr:rowOff>
    </xdr:from>
    <xdr:to>
      <xdr:col>3</xdr:col>
      <xdr:colOff>57150</xdr:colOff>
      <xdr:row>39</xdr:row>
      <xdr:rowOff>114300</xdr:rowOff>
    </xdr:to>
    <xdr:pic>
      <xdr:nvPicPr>
        <xdr:cNvPr id="14" name="Picture 1" descr="ボール２">
          <a:extLst>
            <a:ext uri="{FF2B5EF4-FFF2-40B4-BE49-F238E27FC236}">
              <a16:creationId xmlns:a16="http://schemas.microsoft.com/office/drawing/2014/main" id="{46A84227-0258-4222-AD20-4B68EB974123}"/>
            </a:ext>
            <a:ext uri="{147F2762-F138-4A5C-976F-8EAC2B608ADB}">
              <a16:predDERef xmlns:a16="http://schemas.microsoft.com/office/drawing/2014/main" pred="{04923F36-3C4D-40FA-9E8B-DC0F9A0C95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40</xdr:row>
      <xdr:rowOff>47625</xdr:rowOff>
    </xdr:from>
    <xdr:to>
      <xdr:col>6</xdr:col>
      <xdr:colOff>57150</xdr:colOff>
      <xdr:row>41</xdr:row>
      <xdr:rowOff>114300</xdr:rowOff>
    </xdr:to>
    <xdr:pic>
      <xdr:nvPicPr>
        <xdr:cNvPr id="15" name="Picture 1" descr="ボール２">
          <a:extLst>
            <a:ext uri="{FF2B5EF4-FFF2-40B4-BE49-F238E27FC236}">
              <a16:creationId xmlns:a16="http://schemas.microsoft.com/office/drawing/2014/main" id="{EB032EB3-3CBD-498E-85A7-307318C8FA3A}"/>
            </a:ext>
            <a:ext uri="{147F2762-F138-4A5C-976F-8EAC2B608ADB}">
              <a16:predDERef xmlns:a16="http://schemas.microsoft.com/office/drawing/2014/main" pred="{46A84227-0258-4222-AD20-4B68EB9741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34</xdr:row>
      <xdr:rowOff>47625</xdr:rowOff>
    </xdr:from>
    <xdr:to>
      <xdr:col>9</xdr:col>
      <xdr:colOff>57150</xdr:colOff>
      <xdr:row>35</xdr:row>
      <xdr:rowOff>114300</xdr:rowOff>
    </xdr:to>
    <xdr:pic>
      <xdr:nvPicPr>
        <xdr:cNvPr id="16" name="Picture 1" descr="ボール２">
          <a:extLst>
            <a:ext uri="{FF2B5EF4-FFF2-40B4-BE49-F238E27FC236}">
              <a16:creationId xmlns:a16="http://schemas.microsoft.com/office/drawing/2014/main" id="{E3F81866-F445-4789-A715-FACE251FDDB4}"/>
            </a:ext>
            <a:ext uri="{147F2762-F138-4A5C-976F-8EAC2B608ADB}">
              <a16:predDERef xmlns:a16="http://schemas.microsoft.com/office/drawing/2014/main" pred="{EB032EB3-3CBD-498E-85A7-307318C8FA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36</xdr:row>
      <xdr:rowOff>47625</xdr:rowOff>
    </xdr:from>
    <xdr:to>
      <xdr:col>12</xdr:col>
      <xdr:colOff>57150</xdr:colOff>
      <xdr:row>37</xdr:row>
      <xdr:rowOff>114300</xdr:rowOff>
    </xdr:to>
    <xdr:pic>
      <xdr:nvPicPr>
        <xdr:cNvPr id="17" name="Picture 1" descr="ボール２">
          <a:extLst>
            <a:ext uri="{FF2B5EF4-FFF2-40B4-BE49-F238E27FC236}">
              <a16:creationId xmlns:a16="http://schemas.microsoft.com/office/drawing/2014/main" id="{94074771-940D-4044-A602-FE01849AD879}"/>
            </a:ext>
            <a:ext uri="{147F2762-F138-4A5C-976F-8EAC2B608ADB}">
              <a16:predDERef xmlns:a16="http://schemas.microsoft.com/office/drawing/2014/main" pred="{E3F81866-F445-4789-A715-FACE251FDD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34</xdr:row>
      <xdr:rowOff>47625</xdr:rowOff>
    </xdr:from>
    <xdr:to>
      <xdr:col>3</xdr:col>
      <xdr:colOff>57150</xdr:colOff>
      <xdr:row>35</xdr:row>
      <xdr:rowOff>114300</xdr:rowOff>
    </xdr:to>
    <xdr:pic>
      <xdr:nvPicPr>
        <xdr:cNvPr id="18" name="Picture 1" descr="ボール２">
          <a:extLst>
            <a:ext uri="{FF2B5EF4-FFF2-40B4-BE49-F238E27FC236}">
              <a16:creationId xmlns:a16="http://schemas.microsoft.com/office/drawing/2014/main" id="{64B15112-FA01-4D6B-BAC3-F1A162BE9C66}"/>
            </a:ext>
            <a:ext uri="{147F2762-F138-4A5C-976F-8EAC2B608ADB}">
              <a16:predDERef xmlns:a16="http://schemas.microsoft.com/office/drawing/2014/main" pred="{94074771-940D-4044-A602-FE01849AD8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36</xdr:row>
      <xdr:rowOff>47625</xdr:rowOff>
    </xdr:from>
    <xdr:to>
      <xdr:col>6</xdr:col>
      <xdr:colOff>57150</xdr:colOff>
      <xdr:row>37</xdr:row>
      <xdr:rowOff>114300</xdr:rowOff>
    </xdr:to>
    <xdr:pic>
      <xdr:nvPicPr>
        <xdr:cNvPr id="19" name="Picture 1" descr="ボール２">
          <a:extLst>
            <a:ext uri="{FF2B5EF4-FFF2-40B4-BE49-F238E27FC236}">
              <a16:creationId xmlns:a16="http://schemas.microsoft.com/office/drawing/2014/main" id="{0219E9F9-5C92-4EA7-90D9-2A6F8BFB82A0}"/>
            </a:ext>
            <a:ext uri="{147F2762-F138-4A5C-976F-8EAC2B608ADB}">
              <a16:predDERef xmlns:a16="http://schemas.microsoft.com/office/drawing/2014/main" pred="{64B15112-FA01-4D6B-BAC3-F1A162BE9C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38</xdr:row>
      <xdr:rowOff>47625</xdr:rowOff>
    </xdr:from>
    <xdr:to>
      <xdr:col>9</xdr:col>
      <xdr:colOff>57150</xdr:colOff>
      <xdr:row>39</xdr:row>
      <xdr:rowOff>114300</xdr:rowOff>
    </xdr:to>
    <xdr:pic>
      <xdr:nvPicPr>
        <xdr:cNvPr id="20" name="Picture 1" descr="ボール２">
          <a:extLst>
            <a:ext uri="{FF2B5EF4-FFF2-40B4-BE49-F238E27FC236}">
              <a16:creationId xmlns:a16="http://schemas.microsoft.com/office/drawing/2014/main" id="{FA39C591-E9DE-44BA-B0D2-C065859238B7}"/>
            </a:ext>
            <a:ext uri="{147F2762-F138-4A5C-976F-8EAC2B608ADB}">
              <a16:predDERef xmlns:a16="http://schemas.microsoft.com/office/drawing/2014/main" pred="{0219E9F9-5C92-4EA7-90D9-2A6F8BFB82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40</xdr:row>
      <xdr:rowOff>47625</xdr:rowOff>
    </xdr:from>
    <xdr:to>
      <xdr:col>12</xdr:col>
      <xdr:colOff>57150</xdr:colOff>
      <xdr:row>41</xdr:row>
      <xdr:rowOff>114300</xdr:rowOff>
    </xdr:to>
    <xdr:pic>
      <xdr:nvPicPr>
        <xdr:cNvPr id="21" name="Picture 1" descr="ボール２">
          <a:extLst>
            <a:ext uri="{FF2B5EF4-FFF2-40B4-BE49-F238E27FC236}">
              <a16:creationId xmlns:a16="http://schemas.microsoft.com/office/drawing/2014/main" id="{5E0CBF25-BA3C-4544-B635-019F196AF1FE}"/>
            </a:ext>
            <a:ext uri="{147F2762-F138-4A5C-976F-8EAC2B608ADB}">
              <a16:predDERef xmlns:a16="http://schemas.microsoft.com/office/drawing/2014/main" pred="{FA39C591-E9DE-44BA-B0D2-C06585923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38</xdr:row>
      <xdr:rowOff>47625</xdr:rowOff>
    </xdr:from>
    <xdr:to>
      <xdr:col>3</xdr:col>
      <xdr:colOff>57150</xdr:colOff>
      <xdr:row>39</xdr:row>
      <xdr:rowOff>114300</xdr:rowOff>
    </xdr:to>
    <xdr:pic>
      <xdr:nvPicPr>
        <xdr:cNvPr id="22" name="Picture 1" descr="ボール２">
          <a:extLst>
            <a:ext uri="{FF2B5EF4-FFF2-40B4-BE49-F238E27FC236}">
              <a16:creationId xmlns:a16="http://schemas.microsoft.com/office/drawing/2014/main" id="{A9665F74-698E-414E-8D6B-883EEDCAFEF8}"/>
            </a:ext>
            <a:ext uri="{147F2762-F138-4A5C-976F-8EAC2B608ADB}">
              <a16:predDERef xmlns:a16="http://schemas.microsoft.com/office/drawing/2014/main" pred="{5E0CBF25-BA3C-4544-B635-019F196AF1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40</xdr:row>
      <xdr:rowOff>47625</xdr:rowOff>
    </xdr:from>
    <xdr:to>
      <xdr:col>6</xdr:col>
      <xdr:colOff>57150</xdr:colOff>
      <xdr:row>41</xdr:row>
      <xdr:rowOff>114300</xdr:rowOff>
    </xdr:to>
    <xdr:pic>
      <xdr:nvPicPr>
        <xdr:cNvPr id="23" name="Picture 1" descr="ボール２">
          <a:extLst>
            <a:ext uri="{FF2B5EF4-FFF2-40B4-BE49-F238E27FC236}">
              <a16:creationId xmlns:a16="http://schemas.microsoft.com/office/drawing/2014/main" id="{02E8F3ED-45F4-464F-BCFA-E85AACF1E633}"/>
            </a:ext>
            <a:ext uri="{147F2762-F138-4A5C-976F-8EAC2B608ADB}">
              <a16:predDERef xmlns:a16="http://schemas.microsoft.com/office/drawing/2014/main" pred="{A9665F74-698E-414E-8D6B-883EEDCAFE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34</xdr:row>
      <xdr:rowOff>47625</xdr:rowOff>
    </xdr:from>
    <xdr:to>
      <xdr:col>9</xdr:col>
      <xdr:colOff>57150</xdr:colOff>
      <xdr:row>35</xdr:row>
      <xdr:rowOff>114300</xdr:rowOff>
    </xdr:to>
    <xdr:pic>
      <xdr:nvPicPr>
        <xdr:cNvPr id="24" name="Picture 1" descr="ボール２">
          <a:extLst>
            <a:ext uri="{FF2B5EF4-FFF2-40B4-BE49-F238E27FC236}">
              <a16:creationId xmlns:a16="http://schemas.microsoft.com/office/drawing/2014/main" id="{64C29698-78BE-49B8-83C0-E8C777E27244}"/>
            </a:ext>
            <a:ext uri="{147F2762-F138-4A5C-976F-8EAC2B608ADB}">
              <a16:predDERef xmlns:a16="http://schemas.microsoft.com/office/drawing/2014/main" pred="{02E8F3ED-45F4-464F-BCFA-E85AACF1E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36</xdr:row>
      <xdr:rowOff>47625</xdr:rowOff>
    </xdr:from>
    <xdr:to>
      <xdr:col>12</xdr:col>
      <xdr:colOff>57150</xdr:colOff>
      <xdr:row>37</xdr:row>
      <xdr:rowOff>114300</xdr:rowOff>
    </xdr:to>
    <xdr:pic>
      <xdr:nvPicPr>
        <xdr:cNvPr id="25" name="Picture 1" descr="ボール２">
          <a:extLst>
            <a:ext uri="{FF2B5EF4-FFF2-40B4-BE49-F238E27FC236}">
              <a16:creationId xmlns:a16="http://schemas.microsoft.com/office/drawing/2014/main" id="{74236142-40A7-4979-A72A-E5C0FD34F6B5}"/>
            </a:ext>
            <a:ext uri="{147F2762-F138-4A5C-976F-8EAC2B608ADB}">
              <a16:predDERef xmlns:a16="http://schemas.microsoft.com/office/drawing/2014/main" pred="{64C29698-78BE-49B8-83C0-E8C777E272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49</xdr:row>
      <xdr:rowOff>47625</xdr:rowOff>
    </xdr:from>
    <xdr:to>
      <xdr:col>3</xdr:col>
      <xdr:colOff>57150</xdr:colOff>
      <xdr:row>50</xdr:row>
      <xdr:rowOff>114300</xdr:rowOff>
    </xdr:to>
    <xdr:pic>
      <xdr:nvPicPr>
        <xdr:cNvPr id="26" name="Picture 1" descr="ボール２">
          <a:extLst>
            <a:ext uri="{FF2B5EF4-FFF2-40B4-BE49-F238E27FC236}">
              <a16:creationId xmlns:a16="http://schemas.microsoft.com/office/drawing/2014/main" id="{D08B4D46-DC5C-4B81-9C58-785C5C4B9823}"/>
            </a:ext>
            <a:ext uri="{147F2762-F138-4A5C-976F-8EAC2B608ADB}">
              <a16:predDERef xmlns:a16="http://schemas.microsoft.com/office/drawing/2014/main" pred="{74236142-40A7-4979-A72A-E5C0FD34F6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51</xdr:row>
      <xdr:rowOff>47625</xdr:rowOff>
    </xdr:from>
    <xdr:to>
      <xdr:col>6</xdr:col>
      <xdr:colOff>57150</xdr:colOff>
      <xdr:row>52</xdr:row>
      <xdr:rowOff>114300</xdr:rowOff>
    </xdr:to>
    <xdr:pic>
      <xdr:nvPicPr>
        <xdr:cNvPr id="27" name="Picture 1" descr="ボール２">
          <a:extLst>
            <a:ext uri="{FF2B5EF4-FFF2-40B4-BE49-F238E27FC236}">
              <a16:creationId xmlns:a16="http://schemas.microsoft.com/office/drawing/2014/main" id="{BF6A3192-6191-47B8-808A-787CD31D0AC3}"/>
            </a:ext>
            <a:ext uri="{147F2762-F138-4A5C-976F-8EAC2B608ADB}">
              <a16:predDERef xmlns:a16="http://schemas.microsoft.com/office/drawing/2014/main" pred="{D08B4D46-DC5C-4B81-9C58-785C5C4B9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53</xdr:row>
      <xdr:rowOff>47625</xdr:rowOff>
    </xdr:from>
    <xdr:to>
      <xdr:col>9</xdr:col>
      <xdr:colOff>57150</xdr:colOff>
      <xdr:row>54</xdr:row>
      <xdr:rowOff>114300</xdr:rowOff>
    </xdr:to>
    <xdr:pic>
      <xdr:nvPicPr>
        <xdr:cNvPr id="28" name="Picture 1" descr="ボール２">
          <a:extLst>
            <a:ext uri="{FF2B5EF4-FFF2-40B4-BE49-F238E27FC236}">
              <a16:creationId xmlns:a16="http://schemas.microsoft.com/office/drawing/2014/main" id="{113D06E3-D58A-43E3-BDFA-EC286B10AF65}"/>
            </a:ext>
            <a:ext uri="{147F2762-F138-4A5C-976F-8EAC2B608ADB}">
              <a16:predDERef xmlns:a16="http://schemas.microsoft.com/office/drawing/2014/main" pred="{BF6A3192-6191-47B8-808A-787CD31D0A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55</xdr:row>
      <xdr:rowOff>47625</xdr:rowOff>
    </xdr:from>
    <xdr:to>
      <xdr:col>12</xdr:col>
      <xdr:colOff>57150</xdr:colOff>
      <xdr:row>56</xdr:row>
      <xdr:rowOff>114300</xdr:rowOff>
    </xdr:to>
    <xdr:pic>
      <xdr:nvPicPr>
        <xdr:cNvPr id="29" name="Picture 1" descr="ボール２">
          <a:extLst>
            <a:ext uri="{FF2B5EF4-FFF2-40B4-BE49-F238E27FC236}">
              <a16:creationId xmlns:a16="http://schemas.microsoft.com/office/drawing/2014/main" id="{06D7AF3A-45A9-4B88-9004-AA5C2DF04C0D}"/>
            </a:ext>
            <a:ext uri="{147F2762-F138-4A5C-976F-8EAC2B608ADB}">
              <a16:predDERef xmlns:a16="http://schemas.microsoft.com/office/drawing/2014/main" pred="{113D06E3-D58A-43E3-BDFA-EC286B10AF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53</xdr:row>
      <xdr:rowOff>47625</xdr:rowOff>
    </xdr:from>
    <xdr:to>
      <xdr:col>3</xdr:col>
      <xdr:colOff>57150</xdr:colOff>
      <xdr:row>54</xdr:row>
      <xdr:rowOff>114300</xdr:rowOff>
    </xdr:to>
    <xdr:pic>
      <xdr:nvPicPr>
        <xdr:cNvPr id="30" name="Picture 1" descr="ボール２">
          <a:extLst>
            <a:ext uri="{FF2B5EF4-FFF2-40B4-BE49-F238E27FC236}">
              <a16:creationId xmlns:a16="http://schemas.microsoft.com/office/drawing/2014/main" id="{6F70A016-5404-4B95-A677-E939C8A4EF17}"/>
            </a:ext>
            <a:ext uri="{147F2762-F138-4A5C-976F-8EAC2B608ADB}">
              <a16:predDERef xmlns:a16="http://schemas.microsoft.com/office/drawing/2014/main" pred="{06D7AF3A-45A9-4B88-9004-AA5C2DF04C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55</xdr:row>
      <xdr:rowOff>47625</xdr:rowOff>
    </xdr:from>
    <xdr:to>
      <xdr:col>6</xdr:col>
      <xdr:colOff>57150</xdr:colOff>
      <xdr:row>56</xdr:row>
      <xdr:rowOff>114300</xdr:rowOff>
    </xdr:to>
    <xdr:pic>
      <xdr:nvPicPr>
        <xdr:cNvPr id="31" name="Picture 1" descr="ボール２">
          <a:extLst>
            <a:ext uri="{FF2B5EF4-FFF2-40B4-BE49-F238E27FC236}">
              <a16:creationId xmlns:a16="http://schemas.microsoft.com/office/drawing/2014/main" id="{6005F3B6-D58B-40A4-924F-0F77D8E57A87}"/>
            </a:ext>
            <a:ext uri="{147F2762-F138-4A5C-976F-8EAC2B608ADB}">
              <a16:predDERef xmlns:a16="http://schemas.microsoft.com/office/drawing/2014/main" pred="{6F70A016-5404-4B95-A677-E939C8A4E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49</xdr:row>
      <xdr:rowOff>47625</xdr:rowOff>
    </xdr:from>
    <xdr:to>
      <xdr:col>9</xdr:col>
      <xdr:colOff>57150</xdr:colOff>
      <xdr:row>50</xdr:row>
      <xdr:rowOff>114300</xdr:rowOff>
    </xdr:to>
    <xdr:pic>
      <xdr:nvPicPr>
        <xdr:cNvPr id="32" name="Picture 1" descr="ボール２">
          <a:extLst>
            <a:ext uri="{FF2B5EF4-FFF2-40B4-BE49-F238E27FC236}">
              <a16:creationId xmlns:a16="http://schemas.microsoft.com/office/drawing/2014/main" id="{03620C98-8276-4BB0-8534-D9BACB0D8CEA}"/>
            </a:ext>
            <a:ext uri="{147F2762-F138-4A5C-976F-8EAC2B608ADB}">
              <a16:predDERef xmlns:a16="http://schemas.microsoft.com/office/drawing/2014/main" pred="{6005F3B6-D58B-40A4-924F-0F77D8E57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51</xdr:row>
      <xdr:rowOff>47625</xdr:rowOff>
    </xdr:from>
    <xdr:to>
      <xdr:col>12</xdr:col>
      <xdr:colOff>57150</xdr:colOff>
      <xdr:row>52</xdr:row>
      <xdr:rowOff>114300</xdr:rowOff>
    </xdr:to>
    <xdr:pic>
      <xdr:nvPicPr>
        <xdr:cNvPr id="33" name="Picture 1" descr="ボール２">
          <a:extLst>
            <a:ext uri="{FF2B5EF4-FFF2-40B4-BE49-F238E27FC236}">
              <a16:creationId xmlns:a16="http://schemas.microsoft.com/office/drawing/2014/main" id="{BDCDC199-187F-4A67-B08E-CD8CFC4A9156}"/>
            </a:ext>
            <a:ext uri="{147F2762-F138-4A5C-976F-8EAC2B608ADB}">
              <a16:predDERef xmlns:a16="http://schemas.microsoft.com/office/drawing/2014/main" pred="{03620C98-8276-4BB0-8534-D9BACB0D8C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49</xdr:row>
      <xdr:rowOff>47625</xdr:rowOff>
    </xdr:from>
    <xdr:to>
      <xdr:col>3</xdr:col>
      <xdr:colOff>57150</xdr:colOff>
      <xdr:row>50</xdr:row>
      <xdr:rowOff>114300</xdr:rowOff>
    </xdr:to>
    <xdr:pic>
      <xdr:nvPicPr>
        <xdr:cNvPr id="34" name="Picture 1" descr="ボール２">
          <a:extLst>
            <a:ext uri="{FF2B5EF4-FFF2-40B4-BE49-F238E27FC236}">
              <a16:creationId xmlns:a16="http://schemas.microsoft.com/office/drawing/2014/main" id="{D2931367-7A0D-410A-9B23-E75A56C40D3F}"/>
            </a:ext>
            <a:ext uri="{147F2762-F138-4A5C-976F-8EAC2B608ADB}">
              <a16:predDERef xmlns:a16="http://schemas.microsoft.com/office/drawing/2014/main" pred="{BDCDC199-187F-4A67-B08E-CD8CFC4A91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51</xdr:row>
      <xdr:rowOff>47625</xdr:rowOff>
    </xdr:from>
    <xdr:to>
      <xdr:col>6</xdr:col>
      <xdr:colOff>57150</xdr:colOff>
      <xdr:row>52</xdr:row>
      <xdr:rowOff>114300</xdr:rowOff>
    </xdr:to>
    <xdr:pic>
      <xdr:nvPicPr>
        <xdr:cNvPr id="35" name="Picture 1" descr="ボール２">
          <a:extLst>
            <a:ext uri="{FF2B5EF4-FFF2-40B4-BE49-F238E27FC236}">
              <a16:creationId xmlns:a16="http://schemas.microsoft.com/office/drawing/2014/main" id="{3E69EF76-F2EE-4D81-93F9-60B6C842A510}"/>
            </a:ext>
            <a:ext uri="{147F2762-F138-4A5C-976F-8EAC2B608ADB}">
              <a16:predDERef xmlns:a16="http://schemas.microsoft.com/office/drawing/2014/main" pred="{D2931367-7A0D-410A-9B23-E75A56C40D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53</xdr:row>
      <xdr:rowOff>47625</xdr:rowOff>
    </xdr:from>
    <xdr:to>
      <xdr:col>9</xdr:col>
      <xdr:colOff>57150</xdr:colOff>
      <xdr:row>54</xdr:row>
      <xdr:rowOff>114300</xdr:rowOff>
    </xdr:to>
    <xdr:pic>
      <xdr:nvPicPr>
        <xdr:cNvPr id="36" name="Picture 1" descr="ボール２">
          <a:extLst>
            <a:ext uri="{FF2B5EF4-FFF2-40B4-BE49-F238E27FC236}">
              <a16:creationId xmlns:a16="http://schemas.microsoft.com/office/drawing/2014/main" id="{C60B0EFA-792D-45B5-95AB-F3E5A5619346}"/>
            </a:ext>
            <a:ext uri="{147F2762-F138-4A5C-976F-8EAC2B608ADB}">
              <a16:predDERef xmlns:a16="http://schemas.microsoft.com/office/drawing/2014/main" pred="{3E69EF76-F2EE-4D81-93F9-60B6C842A5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55</xdr:row>
      <xdr:rowOff>47625</xdr:rowOff>
    </xdr:from>
    <xdr:to>
      <xdr:col>12</xdr:col>
      <xdr:colOff>57150</xdr:colOff>
      <xdr:row>56</xdr:row>
      <xdr:rowOff>114300</xdr:rowOff>
    </xdr:to>
    <xdr:pic>
      <xdr:nvPicPr>
        <xdr:cNvPr id="37" name="Picture 1" descr="ボール２">
          <a:extLst>
            <a:ext uri="{FF2B5EF4-FFF2-40B4-BE49-F238E27FC236}">
              <a16:creationId xmlns:a16="http://schemas.microsoft.com/office/drawing/2014/main" id="{2249343F-5722-4BC2-BD7B-3E4B4499AA11}"/>
            </a:ext>
            <a:ext uri="{147F2762-F138-4A5C-976F-8EAC2B608ADB}">
              <a16:predDERef xmlns:a16="http://schemas.microsoft.com/office/drawing/2014/main" pred="{C60B0EFA-792D-45B5-95AB-F3E5A56193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53</xdr:row>
      <xdr:rowOff>47625</xdr:rowOff>
    </xdr:from>
    <xdr:to>
      <xdr:col>3</xdr:col>
      <xdr:colOff>57150</xdr:colOff>
      <xdr:row>54</xdr:row>
      <xdr:rowOff>114300</xdr:rowOff>
    </xdr:to>
    <xdr:pic>
      <xdr:nvPicPr>
        <xdr:cNvPr id="38" name="Picture 1" descr="ボール２">
          <a:extLst>
            <a:ext uri="{FF2B5EF4-FFF2-40B4-BE49-F238E27FC236}">
              <a16:creationId xmlns:a16="http://schemas.microsoft.com/office/drawing/2014/main" id="{F682D9E8-001E-4A29-8189-FAE1BF435A23}"/>
            </a:ext>
            <a:ext uri="{147F2762-F138-4A5C-976F-8EAC2B608ADB}">
              <a16:predDERef xmlns:a16="http://schemas.microsoft.com/office/drawing/2014/main" pred="{2249343F-5722-4BC2-BD7B-3E4B4499AA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55</xdr:row>
      <xdr:rowOff>47625</xdr:rowOff>
    </xdr:from>
    <xdr:to>
      <xdr:col>6</xdr:col>
      <xdr:colOff>57150</xdr:colOff>
      <xdr:row>56</xdr:row>
      <xdr:rowOff>114300</xdr:rowOff>
    </xdr:to>
    <xdr:pic>
      <xdr:nvPicPr>
        <xdr:cNvPr id="39" name="Picture 1" descr="ボール２">
          <a:extLst>
            <a:ext uri="{FF2B5EF4-FFF2-40B4-BE49-F238E27FC236}">
              <a16:creationId xmlns:a16="http://schemas.microsoft.com/office/drawing/2014/main" id="{84DBE475-B940-4B75-8625-E6E326F03113}"/>
            </a:ext>
            <a:ext uri="{147F2762-F138-4A5C-976F-8EAC2B608ADB}">
              <a16:predDERef xmlns:a16="http://schemas.microsoft.com/office/drawing/2014/main" pred="{F682D9E8-001E-4A29-8189-FAE1BF435A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49</xdr:row>
      <xdr:rowOff>47625</xdr:rowOff>
    </xdr:from>
    <xdr:to>
      <xdr:col>9</xdr:col>
      <xdr:colOff>57150</xdr:colOff>
      <xdr:row>50</xdr:row>
      <xdr:rowOff>114300</xdr:rowOff>
    </xdr:to>
    <xdr:pic>
      <xdr:nvPicPr>
        <xdr:cNvPr id="40" name="Picture 1" descr="ボール２">
          <a:extLst>
            <a:ext uri="{FF2B5EF4-FFF2-40B4-BE49-F238E27FC236}">
              <a16:creationId xmlns:a16="http://schemas.microsoft.com/office/drawing/2014/main" id="{223DB392-B303-4F49-9D44-30E7EE35F9E7}"/>
            </a:ext>
            <a:ext uri="{147F2762-F138-4A5C-976F-8EAC2B608ADB}">
              <a16:predDERef xmlns:a16="http://schemas.microsoft.com/office/drawing/2014/main" pred="{84DBE475-B940-4B75-8625-E6E326F03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51</xdr:row>
      <xdr:rowOff>47625</xdr:rowOff>
    </xdr:from>
    <xdr:to>
      <xdr:col>12</xdr:col>
      <xdr:colOff>57150</xdr:colOff>
      <xdr:row>52</xdr:row>
      <xdr:rowOff>114300</xdr:rowOff>
    </xdr:to>
    <xdr:pic>
      <xdr:nvPicPr>
        <xdr:cNvPr id="41" name="Picture 1" descr="ボール２">
          <a:extLst>
            <a:ext uri="{FF2B5EF4-FFF2-40B4-BE49-F238E27FC236}">
              <a16:creationId xmlns:a16="http://schemas.microsoft.com/office/drawing/2014/main" id="{1ABF0C7B-E355-432B-8444-E59502575496}"/>
            </a:ext>
            <a:ext uri="{147F2762-F138-4A5C-976F-8EAC2B608ADB}">
              <a16:predDERef xmlns:a16="http://schemas.microsoft.com/office/drawing/2014/main" pred="{223DB392-B303-4F49-9D44-30E7EE35F9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6</xdr:row>
      <xdr:rowOff>47625</xdr:rowOff>
    </xdr:from>
    <xdr:to>
      <xdr:col>3</xdr:col>
      <xdr:colOff>57150</xdr:colOff>
      <xdr:row>7</xdr:row>
      <xdr:rowOff>114300</xdr:rowOff>
    </xdr:to>
    <xdr:pic>
      <xdr:nvPicPr>
        <xdr:cNvPr id="42" name="Picture 1" descr="ボール２">
          <a:extLst>
            <a:ext uri="{FF2B5EF4-FFF2-40B4-BE49-F238E27FC236}">
              <a16:creationId xmlns:a16="http://schemas.microsoft.com/office/drawing/2014/main" id="{DA4D07BF-8BCD-4E37-A53B-4630CFB6984A}"/>
            </a:ext>
            <a:ext uri="{147F2762-F138-4A5C-976F-8EAC2B608ADB}">
              <a16:predDERef xmlns:a16="http://schemas.microsoft.com/office/drawing/2014/main" pred="{1ABF0C7B-E355-432B-8444-E59502575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8</xdr:row>
      <xdr:rowOff>47625</xdr:rowOff>
    </xdr:from>
    <xdr:to>
      <xdr:col>6</xdr:col>
      <xdr:colOff>57150</xdr:colOff>
      <xdr:row>9</xdr:row>
      <xdr:rowOff>114300</xdr:rowOff>
    </xdr:to>
    <xdr:pic>
      <xdr:nvPicPr>
        <xdr:cNvPr id="43" name="Picture 1" descr="ボール２">
          <a:extLst>
            <a:ext uri="{FF2B5EF4-FFF2-40B4-BE49-F238E27FC236}">
              <a16:creationId xmlns:a16="http://schemas.microsoft.com/office/drawing/2014/main" id="{3B5936A2-BE64-4DFD-825F-58AD3A2336AF}"/>
            </a:ext>
            <a:ext uri="{147F2762-F138-4A5C-976F-8EAC2B608ADB}">
              <a16:predDERef xmlns:a16="http://schemas.microsoft.com/office/drawing/2014/main" pred="{DA4D07BF-8BCD-4E37-A53B-4630CFB698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10</xdr:row>
      <xdr:rowOff>47625</xdr:rowOff>
    </xdr:from>
    <xdr:to>
      <xdr:col>9</xdr:col>
      <xdr:colOff>57150</xdr:colOff>
      <xdr:row>11</xdr:row>
      <xdr:rowOff>114300</xdr:rowOff>
    </xdr:to>
    <xdr:pic>
      <xdr:nvPicPr>
        <xdr:cNvPr id="44" name="Picture 1" descr="ボール２">
          <a:extLst>
            <a:ext uri="{FF2B5EF4-FFF2-40B4-BE49-F238E27FC236}">
              <a16:creationId xmlns:a16="http://schemas.microsoft.com/office/drawing/2014/main" id="{B11AD79E-69C1-40EA-822F-17E89F904CF2}"/>
            </a:ext>
            <a:ext uri="{147F2762-F138-4A5C-976F-8EAC2B608ADB}">
              <a16:predDERef xmlns:a16="http://schemas.microsoft.com/office/drawing/2014/main" pred="{3B5936A2-BE64-4DFD-825F-58AD3A233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12</xdr:row>
      <xdr:rowOff>47625</xdr:rowOff>
    </xdr:from>
    <xdr:to>
      <xdr:col>12</xdr:col>
      <xdr:colOff>57150</xdr:colOff>
      <xdr:row>13</xdr:row>
      <xdr:rowOff>114300</xdr:rowOff>
    </xdr:to>
    <xdr:pic>
      <xdr:nvPicPr>
        <xdr:cNvPr id="45" name="Picture 1" descr="ボール２">
          <a:extLst>
            <a:ext uri="{FF2B5EF4-FFF2-40B4-BE49-F238E27FC236}">
              <a16:creationId xmlns:a16="http://schemas.microsoft.com/office/drawing/2014/main" id="{9F820D07-F754-4882-B856-A6096B5E8769}"/>
            </a:ext>
            <a:ext uri="{147F2762-F138-4A5C-976F-8EAC2B608ADB}">
              <a16:predDERef xmlns:a16="http://schemas.microsoft.com/office/drawing/2014/main" pred="{B11AD79E-69C1-40EA-822F-17E89F904C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10</xdr:row>
      <xdr:rowOff>47625</xdr:rowOff>
    </xdr:from>
    <xdr:to>
      <xdr:col>3</xdr:col>
      <xdr:colOff>57150</xdr:colOff>
      <xdr:row>11</xdr:row>
      <xdr:rowOff>114300</xdr:rowOff>
    </xdr:to>
    <xdr:pic>
      <xdr:nvPicPr>
        <xdr:cNvPr id="46" name="Picture 1" descr="ボール２">
          <a:extLst>
            <a:ext uri="{FF2B5EF4-FFF2-40B4-BE49-F238E27FC236}">
              <a16:creationId xmlns:a16="http://schemas.microsoft.com/office/drawing/2014/main" id="{59F04952-0EA2-4088-B715-FF7FD865E707}"/>
            </a:ext>
            <a:ext uri="{147F2762-F138-4A5C-976F-8EAC2B608ADB}">
              <a16:predDERef xmlns:a16="http://schemas.microsoft.com/office/drawing/2014/main" pred="{9F820D07-F754-4882-B856-A6096B5E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12</xdr:row>
      <xdr:rowOff>47625</xdr:rowOff>
    </xdr:from>
    <xdr:to>
      <xdr:col>6</xdr:col>
      <xdr:colOff>57150</xdr:colOff>
      <xdr:row>13</xdr:row>
      <xdr:rowOff>114300</xdr:rowOff>
    </xdr:to>
    <xdr:pic>
      <xdr:nvPicPr>
        <xdr:cNvPr id="47" name="Picture 1" descr="ボール２">
          <a:extLst>
            <a:ext uri="{FF2B5EF4-FFF2-40B4-BE49-F238E27FC236}">
              <a16:creationId xmlns:a16="http://schemas.microsoft.com/office/drawing/2014/main" id="{B7ABADA3-32A2-44A2-BBF0-07E9F322FD4A}"/>
            </a:ext>
            <a:ext uri="{147F2762-F138-4A5C-976F-8EAC2B608ADB}">
              <a16:predDERef xmlns:a16="http://schemas.microsoft.com/office/drawing/2014/main" pred="{59F04952-0EA2-4088-B715-FF7FD865E7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6</xdr:row>
      <xdr:rowOff>47625</xdr:rowOff>
    </xdr:from>
    <xdr:to>
      <xdr:col>9</xdr:col>
      <xdr:colOff>57150</xdr:colOff>
      <xdr:row>7</xdr:row>
      <xdr:rowOff>114300</xdr:rowOff>
    </xdr:to>
    <xdr:pic>
      <xdr:nvPicPr>
        <xdr:cNvPr id="48" name="Picture 1" descr="ボール２">
          <a:extLst>
            <a:ext uri="{FF2B5EF4-FFF2-40B4-BE49-F238E27FC236}">
              <a16:creationId xmlns:a16="http://schemas.microsoft.com/office/drawing/2014/main" id="{DD307C18-1A4A-435D-BC16-55D3C63FB9F1}"/>
            </a:ext>
            <a:ext uri="{147F2762-F138-4A5C-976F-8EAC2B608ADB}">
              <a16:predDERef xmlns:a16="http://schemas.microsoft.com/office/drawing/2014/main" pred="{B7ABADA3-32A2-44A2-BBF0-07E9F322FD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8</xdr:row>
      <xdr:rowOff>47625</xdr:rowOff>
    </xdr:from>
    <xdr:to>
      <xdr:col>12</xdr:col>
      <xdr:colOff>57150</xdr:colOff>
      <xdr:row>9</xdr:row>
      <xdr:rowOff>114300</xdr:rowOff>
    </xdr:to>
    <xdr:pic>
      <xdr:nvPicPr>
        <xdr:cNvPr id="49" name="Picture 1" descr="ボール２">
          <a:extLst>
            <a:ext uri="{FF2B5EF4-FFF2-40B4-BE49-F238E27FC236}">
              <a16:creationId xmlns:a16="http://schemas.microsoft.com/office/drawing/2014/main" id="{404B4769-5E6C-44D5-9378-AA3D0513B29C}"/>
            </a:ext>
            <a:ext uri="{147F2762-F138-4A5C-976F-8EAC2B608ADB}">
              <a16:predDERef xmlns:a16="http://schemas.microsoft.com/office/drawing/2014/main" pred="{DD307C18-1A4A-435D-BC16-55D3C63FB9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6</xdr:row>
      <xdr:rowOff>47625</xdr:rowOff>
    </xdr:from>
    <xdr:to>
      <xdr:col>3</xdr:col>
      <xdr:colOff>57150</xdr:colOff>
      <xdr:row>7</xdr:row>
      <xdr:rowOff>114300</xdr:rowOff>
    </xdr:to>
    <xdr:pic>
      <xdr:nvPicPr>
        <xdr:cNvPr id="50" name="Picture 1" descr="ボール２">
          <a:extLst>
            <a:ext uri="{FF2B5EF4-FFF2-40B4-BE49-F238E27FC236}">
              <a16:creationId xmlns:a16="http://schemas.microsoft.com/office/drawing/2014/main" id="{150BD924-271A-4473-8017-015D06F4956C}"/>
            </a:ext>
            <a:ext uri="{147F2762-F138-4A5C-976F-8EAC2B608ADB}">
              <a16:predDERef xmlns:a16="http://schemas.microsoft.com/office/drawing/2014/main" pred="{404B4769-5E6C-44D5-9378-AA3D0513B2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8</xdr:row>
      <xdr:rowOff>47625</xdr:rowOff>
    </xdr:from>
    <xdr:to>
      <xdr:col>6</xdr:col>
      <xdr:colOff>57150</xdr:colOff>
      <xdr:row>9</xdr:row>
      <xdr:rowOff>114300</xdr:rowOff>
    </xdr:to>
    <xdr:pic>
      <xdr:nvPicPr>
        <xdr:cNvPr id="51" name="Picture 1" descr="ボール２">
          <a:extLst>
            <a:ext uri="{FF2B5EF4-FFF2-40B4-BE49-F238E27FC236}">
              <a16:creationId xmlns:a16="http://schemas.microsoft.com/office/drawing/2014/main" id="{045C30D4-1165-45E3-9A7C-4E8DA479D7F6}"/>
            </a:ext>
            <a:ext uri="{147F2762-F138-4A5C-976F-8EAC2B608ADB}">
              <a16:predDERef xmlns:a16="http://schemas.microsoft.com/office/drawing/2014/main" pred="{150BD924-271A-4473-8017-015D06F495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10</xdr:row>
      <xdr:rowOff>47625</xdr:rowOff>
    </xdr:from>
    <xdr:to>
      <xdr:col>9</xdr:col>
      <xdr:colOff>57150</xdr:colOff>
      <xdr:row>11</xdr:row>
      <xdr:rowOff>114300</xdr:rowOff>
    </xdr:to>
    <xdr:pic>
      <xdr:nvPicPr>
        <xdr:cNvPr id="52" name="Picture 1" descr="ボール２">
          <a:extLst>
            <a:ext uri="{FF2B5EF4-FFF2-40B4-BE49-F238E27FC236}">
              <a16:creationId xmlns:a16="http://schemas.microsoft.com/office/drawing/2014/main" id="{D6AB5E1A-519C-4C75-8AAB-3DF1B3FDE618}"/>
            </a:ext>
            <a:ext uri="{147F2762-F138-4A5C-976F-8EAC2B608ADB}">
              <a16:predDERef xmlns:a16="http://schemas.microsoft.com/office/drawing/2014/main" pred="{045C30D4-1165-45E3-9A7C-4E8DA479D7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12</xdr:row>
      <xdr:rowOff>47625</xdr:rowOff>
    </xdr:from>
    <xdr:to>
      <xdr:col>12</xdr:col>
      <xdr:colOff>57150</xdr:colOff>
      <xdr:row>13</xdr:row>
      <xdr:rowOff>114300</xdr:rowOff>
    </xdr:to>
    <xdr:pic>
      <xdr:nvPicPr>
        <xdr:cNvPr id="53" name="Picture 1" descr="ボール２">
          <a:extLst>
            <a:ext uri="{FF2B5EF4-FFF2-40B4-BE49-F238E27FC236}">
              <a16:creationId xmlns:a16="http://schemas.microsoft.com/office/drawing/2014/main" id="{7ACF89D1-E109-4045-8746-E00D224C150B}"/>
            </a:ext>
            <a:ext uri="{147F2762-F138-4A5C-976F-8EAC2B608ADB}">
              <a16:predDERef xmlns:a16="http://schemas.microsoft.com/office/drawing/2014/main" pred="{D6AB5E1A-519C-4C75-8AAB-3DF1B3FDE6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10</xdr:row>
      <xdr:rowOff>47625</xdr:rowOff>
    </xdr:from>
    <xdr:to>
      <xdr:col>3</xdr:col>
      <xdr:colOff>57150</xdr:colOff>
      <xdr:row>11</xdr:row>
      <xdr:rowOff>114300</xdr:rowOff>
    </xdr:to>
    <xdr:pic>
      <xdr:nvPicPr>
        <xdr:cNvPr id="54" name="Picture 1" descr="ボール２">
          <a:extLst>
            <a:ext uri="{FF2B5EF4-FFF2-40B4-BE49-F238E27FC236}">
              <a16:creationId xmlns:a16="http://schemas.microsoft.com/office/drawing/2014/main" id="{4605CBB0-47C6-42C6-871D-7916D8274D4E}"/>
            </a:ext>
            <a:ext uri="{147F2762-F138-4A5C-976F-8EAC2B608ADB}">
              <a16:predDERef xmlns:a16="http://schemas.microsoft.com/office/drawing/2014/main" pred="{7ACF89D1-E109-4045-8746-E00D224C15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4219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12</xdr:row>
      <xdr:rowOff>47625</xdr:rowOff>
    </xdr:from>
    <xdr:to>
      <xdr:col>6</xdr:col>
      <xdr:colOff>57150</xdr:colOff>
      <xdr:row>13</xdr:row>
      <xdr:rowOff>114300</xdr:rowOff>
    </xdr:to>
    <xdr:pic>
      <xdr:nvPicPr>
        <xdr:cNvPr id="55" name="Picture 1" descr="ボール２">
          <a:extLst>
            <a:ext uri="{FF2B5EF4-FFF2-40B4-BE49-F238E27FC236}">
              <a16:creationId xmlns:a16="http://schemas.microsoft.com/office/drawing/2014/main" id="{F0038EDA-C8F1-40AC-9C1F-04CF4417F84E}"/>
            </a:ext>
            <a:ext uri="{147F2762-F138-4A5C-976F-8EAC2B608ADB}">
              <a16:predDERef xmlns:a16="http://schemas.microsoft.com/office/drawing/2014/main" pred="{4605CBB0-47C6-42C6-871D-7916D8274D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600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6</xdr:row>
      <xdr:rowOff>47625</xdr:rowOff>
    </xdr:from>
    <xdr:to>
      <xdr:col>9</xdr:col>
      <xdr:colOff>57150</xdr:colOff>
      <xdr:row>7</xdr:row>
      <xdr:rowOff>114300</xdr:rowOff>
    </xdr:to>
    <xdr:pic>
      <xdr:nvPicPr>
        <xdr:cNvPr id="56" name="Picture 1" descr="ボール２">
          <a:extLst>
            <a:ext uri="{FF2B5EF4-FFF2-40B4-BE49-F238E27FC236}">
              <a16:creationId xmlns:a16="http://schemas.microsoft.com/office/drawing/2014/main" id="{51BE1833-2138-4E41-ACFC-E47CDCD5EFA3}"/>
            </a:ext>
            <a:ext uri="{147F2762-F138-4A5C-976F-8EAC2B608ADB}">
              <a16:predDERef xmlns:a16="http://schemas.microsoft.com/office/drawing/2014/main" pred="{F0038EDA-C8F1-40AC-9C1F-04CF4417F8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3457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8</xdr:row>
      <xdr:rowOff>47625</xdr:rowOff>
    </xdr:from>
    <xdr:to>
      <xdr:col>12</xdr:col>
      <xdr:colOff>57150</xdr:colOff>
      <xdr:row>9</xdr:row>
      <xdr:rowOff>114300</xdr:rowOff>
    </xdr:to>
    <xdr:pic>
      <xdr:nvPicPr>
        <xdr:cNvPr id="57" name="Picture 1" descr="ボール２">
          <a:extLst>
            <a:ext uri="{FF2B5EF4-FFF2-40B4-BE49-F238E27FC236}">
              <a16:creationId xmlns:a16="http://schemas.microsoft.com/office/drawing/2014/main" id="{B34EFE55-AF5B-44CE-8A3B-E22C2A99D72A}"/>
            </a:ext>
            <a:ext uri="{147F2762-F138-4A5C-976F-8EAC2B608ADB}">
              <a16:predDERef xmlns:a16="http://schemas.microsoft.com/office/drawing/2014/main" pred="{51BE1833-2138-4E41-ACFC-E47CDCD5EF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38385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200025</xdr:colOff>
      <xdr:row>6</xdr:row>
      <xdr:rowOff>76200</xdr:rowOff>
    </xdr:from>
    <xdr:to>
      <xdr:col>3</xdr:col>
      <xdr:colOff>66675</xdr:colOff>
      <xdr:row>7</xdr:row>
      <xdr:rowOff>142875</xdr:rowOff>
    </xdr:to>
    <xdr:pic>
      <xdr:nvPicPr>
        <xdr:cNvPr id="78241" name="Picture 1" descr="ボール２">
          <a:extLst>
            <a:ext uri="{FF2B5EF4-FFF2-40B4-BE49-F238E27FC236}">
              <a16:creationId xmlns:a16="http://schemas.microsoft.com/office/drawing/2014/main" id="{00000000-0008-0000-0300-0000A1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10953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228600</xdr:colOff>
      <xdr:row>8</xdr:row>
      <xdr:rowOff>76200</xdr:rowOff>
    </xdr:from>
    <xdr:to>
      <xdr:col>6</xdr:col>
      <xdr:colOff>95250</xdr:colOff>
      <xdr:row>9</xdr:row>
      <xdr:rowOff>142875</xdr:rowOff>
    </xdr:to>
    <xdr:pic>
      <xdr:nvPicPr>
        <xdr:cNvPr id="78242" name="Picture 1" descr="ボール２">
          <a:extLst>
            <a:ext uri="{FF2B5EF4-FFF2-40B4-BE49-F238E27FC236}">
              <a16:creationId xmlns:a16="http://schemas.microsoft.com/office/drawing/2014/main" id="{00000000-0008-0000-0300-0000A2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14763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209550</xdr:colOff>
      <xdr:row>10</xdr:row>
      <xdr:rowOff>95250</xdr:rowOff>
    </xdr:from>
    <xdr:to>
      <xdr:col>9</xdr:col>
      <xdr:colOff>76200</xdr:colOff>
      <xdr:row>11</xdr:row>
      <xdr:rowOff>161925</xdr:rowOff>
    </xdr:to>
    <xdr:pic>
      <xdr:nvPicPr>
        <xdr:cNvPr id="78243" name="Picture 1" descr="ボール２">
          <a:extLst>
            <a:ext uri="{FF2B5EF4-FFF2-40B4-BE49-F238E27FC236}">
              <a16:creationId xmlns:a16="http://schemas.microsoft.com/office/drawing/2014/main" id="{00000000-0008-0000-0300-0000A3310100}"/>
            </a:ext>
            <a:ext uri="{147F2762-F138-4A5C-976F-8EAC2B608ADB}">
              <a16:predDERef xmlns:a16="http://schemas.microsoft.com/office/drawing/2014/main" pred="{00000000-0008-0000-0300-0000A2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8375" y="18764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219075</xdr:colOff>
      <xdr:row>12</xdr:row>
      <xdr:rowOff>76200</xdr:rowOff>
    </xdr:from>
    <xdr:to>
      <xdr:col>12</xdr:col>
      <xdr:colOff>85725</xdr:colOff>
      <xdr:row>13</xdr:row>
      <xdr:rowOff>142875</xdr:rowOff>
    </xdr:to>
    <xdr:pic>
      <xdr:nvPicPr>
        <xdr:cNvPr id="78244" name="Picture 1" descr="ボール２">
          <a:extLst>
            <a:ext uri="{FF2B5EF4-FFF2-40B4-BE49-F238E27FC236}">
              <a16:creationId xmlns:a16="http://schemas.microsoft.com/office/drawing/2014/main" id="{00000000-0008-0000-0300-0000A4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22383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xdr:colOff>
      <xdr:row>10</xdr:row>
      <xdr:rowOff>66675</xdr:rowOff>
    </xdr:from>
    <xdr:to>
      <xdr:col>3</xdr:col>
      <xdr:colOff>38100</xdr:colOff>
      <xdr:row>11</xdr:row>
      <xdr:rowOff>133350</xdr:rowOff>
    </xdr:to>
    <xdr:pic>
      <xdr:nvPicPr>
        <xdr:cNvPr id="78245" name="Picture 1" descr="ボール２">
          <a:extLst>
            <a:ext uri="{FF2B5EF4-FFF2-40B4-BE49-F238E27FC236}">
              <a16:creationId xmlns:a16="http://schemas.microsoft.com/office/drawing/2014/main" id="{00000000-0008-0000-0300-0000A5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8478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12</xdr:row>
      <xdr:rowOff>76200</xdr:rowOff>
    </xdr:from>
    <xdr:to>
      <xdr:col>6</xdr:col>
      <xdr:colOff>85725</xdr:colOff>
      <xdr:row>13</xdr:row>
      <xdr:rowOff>142875</xdr:rowOff>
    </xdr:to>
    <xdr:pic>
      <xdr:nvPicPr>
        <xdr:cNvPr id="78246" name="Picture 1" descr="ボール２">
          <a:extLst>
            <a:ext uri="{FF2B5EF4-FFF2-40B4-BE49-F238E27FC236}">
              <a16:creationId xmlns:a16="http://schemas.microsoft.com/office/drawing/2014/main" id="{00000000-0008-0000-0300-0000A6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 y="22383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209550</xdr:colOff>
      <xdr:row>6</xdr:row>
      <xdr:rowOff>76200</xdr:rowOff>
    </xdr:from>
    <xdr:to>
      <xdr:col>9</xdr:col>
      <xdr:colOff>76200</xdr:colOff>
      <xdr:row>7</xdr:row>
      <xdr:rowOff>142875</xdr:rowOff>
    </xdr:to>
    <xdr:pic>
      <xdr:nvPicPr>
        <xdr:cNvPr id="78247" name="Picture 1" descr="ボール２">
          <a:extLst>
            <a:ext uri="{FF2B5EF4-FFF2-40B4-BE49-F238E27FC236}">
              <a16:creationId xmlns:a16="http://schemas.microsoft.com/office/drawing/2014/main" id="{00000000-0008-0000-0300-0000A7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8375" y="10953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228600</xdr:colOff>
      <xdr:row>8</xdr:row>
      <xdr:rowOff>76200</xdr:rowOff>
    </xdr:from>
    <xdr:to>
      <xdr:col>12</xdr:col>
      <xdr:colOff>95250</xdr:colOff>
      <xdr:row>9</xdr:row>
      <xdr:rowOff>142875</xdr:rowOff>
    </xdr:to>
    <xdr:pic>
      <xdr:nvPicPr>
        <xdr:cNvPr id="78248" name="Picture 1" descr="ボール２">
          <a:extLst>
            <a:ext uri="{FF2B5EF4-FFF2-40B4-BE49-F238E27FC236}">
              <a16:creationId xmlns:a16="http://schemas.microsoft.com/office/drawing/2014/main" id="{00000000-0008-0000-0300-0000A8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14763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19</xdr:row>
      <xdr:rowOff>66675</xdr:rowOff>
    </xdr:from>
    <xdr:to>
      <xdr:col>3</xdr:col>
      <xdr:colOff>76200</xdr:colOff>
      <xdr:row>20</xdr:row>
      <xdr:rowOff>133350</xdr:rowOff>
    </xdr:to>
    <xdr:pic>
      <xdr:nvPicPr>
        <xdr:cNvPr id="78249" name="Picture 1" descr="ボール２">
          <a:extLst>
            <a:ext uri="{FF2B5EF4-FFF2-40B4-BE49-F238E27FC236}">
              <a16:creationId xmlns:a16="http://schemas.microsoft.com/office/drawing/2014/main" id="{00000000-0008-0000-0300-0000A9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3476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209550</xdr:colOff>
      <xdr:row>21</xdr:row>
      <xdr:rowOff>76200</xdr:rowOff>
    </xdr:from>
    <xdr:to>
      <xdr:col>6</xdr:col>
      <xdr:colOff>76200</xdr:colOff>
      <xdr:row>22</xdr:row>
      <xdr:rowOff>133350</xdr:rowOff>
    </xdr:to>
    <xdr:pic>
      <xdr:nvPicPr>
        <xdr:cNvPr id="78250" name="Picture 1" descr="ボール２">
          <a:extLst>
            <a:ext uri="{FF2B5EF4-FFF2-40B4-BE49-F238E27FC236}">
              <a16:creationId xmlns:a16="http://schemas.microsoft.com/office/drawing/2014/main" id="{00000000-0008-0000-0300-0000AA31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2100" y="3867150"/>
          <a:ext cx="2667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219075</xdr:colOff>
      <xdr:row>25</xdr:row>
      <xdr:rowOff>76200</xdr:rowOff>
    </xdr:from>
    <xdr:to>
      <xdr:col>12</xdr:col>
      <xdr:colOff>85725</xdr:colOff>
      <xdr:row>26</xdr:row>
      <xdr:rowOff>142875</xdr:rowOff>
    </xdr:to>
    <xdr:pic>
      <xdr:nvPicPr>
        <xdr:cNvPr id="78251" name="Picture 1" descr="ボール２">
          <a:extLst>
            <a:ext uri="{FF2B5EF4-FFF2-40B4-BE49-F238E27FC236}">
              <a16:creationId xmlns:a16="http://schemas.microsoft.com/office/drawing/2014/main" id="{00000000-0008-0000-0300-0000AB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4629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25</xdr:row>
      <xdr:rowOff>66675</xdr:rowOff>
    </xdr:from>
    <xdr:to>
      <xdr:col>6</xdr:col>
      <xdr:colOff>57150</xdr:colOff>
      <xdr:row>26</xdr:row>
      <xdr:rowOff>133350</xdr:rowOff>
    </xdr:to>
    <xdr:pic>
      <xdr:nvPicPr>
        <xdr:cNvPr id="78252" name="Picture 1" descr="ボール２">
          <a:extLst>
            <a:ext uri="{FF2B5EF4-FFF2-40B4-BE49-F238E27FC236}">
              <a16:creationId xmlns:a16="http://schemas.microsoft.com/office/drawing/2014/main" id="{00000000-0008-0000-0300-0000AC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619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219075</xdr:colOff>
      <xdr:row>23</xdr:row>
      <xdr:rowOff>66675</xdr:rowOff>
    </xdr:from>
    <xdr:to>
      <xdr:col>9</xdr:col>
      <xdr:colOff>85725</xdr:colOff>
      <xdr:row>24</xdr:row>
      <xdr:rowOff>133350</xdr:rowOff>
    </xdr:to>
    <xdr:pic>
      <xdr:nvPicPr>
        <xdr:cNvPr id="78253" name="Picture 1" descr="ボール２">
          <a:extLst>
            <a:ext uri="{FF2B5EF4-FFF2-40B4-BE49-F238E27FC236}">
              <a16:creationId xmlns:a16="http://schemas.microsoft.com/office/drawing/2014/main" id="{00000000-0008-0000-0300-0000AD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7900" y="4238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23</xdr:row>
      <xdr:rowOff>66675</xdr:rowOff>
    </xdr:from>
    <xdr:to>
      <xdr:col>3</xdr:col>
      <xdr:colOff>76200</xdr:colOff>
      <xdr:row>24</xdr:row>
      <xdr:rowOff>133350</xdr:rowOff>
    </xdr:to>
    <xdr:pic>
      <xdr:nvPicPr>
        <xdr:cNvPr id="78254" name="Picture 1" descr="ボール２">
          <a:extLst>
            <a:ext uri="{FF2B5EF4-FFF2-40B4-BE49-F238E27FC236}">
              <a16:creationId xmlns:a16="http://schemas.microsoft.com/office/drawing/2014/main" id="{00000000-0008-0000-0300-0000AE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4238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219075</xdr:colOff>
      <xdr:row>19</xdr:row>
      <xdr:rowOff>66675</xdr:rowOff>
    </xdr:from>
    <xdr:to>
      <xdr:col>9</xdr:col>
      <xdr:colOff>85725</xdr:colOff>
      <xdr:row>20</xdr:row>
      <xdr:rowOff>133350</xdr:rowOff>
    </xdr:to>
    <xdr:pic>
      <xdr:nvPicPr>
        <xdr:cNvPr id="78255" name="Picture 1" descr="ボール２">
          <a:extLst>
            <a:ext uri="{FF2B5EF4-FFF2-40B4-BE49-F238E27FC236}">
              <a16:creationId xmlns:a16="http://schemas.microsoft.com/office/drawing/2014/main" id="{00000000-0008-0000-0300-0000AF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7900" y="3476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228600</xdr:colOff>
      <xdr:row>21</xdr:row>
      <xdr:rowOff>76200</xdr:rowOff>
    </xdr:from>
    <xdr:to>
      <xdr:col>12</xdr:col>
      <xdr:colOff>95250</xdr:colOff>
      <xdr:row>22</xdr:row>
      <xdr:rowOff>133350</xdr:rowOff>
    </xdr:to>
    <xdr:pic>
      <xdr:nvPicPr>
        <xdr:cNvPr id="78256" name="Picture 1" descr="ボール２">
          <a:extLst>
            <a:ext uri="{FF2B5EF4-FFF2-40B4-BE49-F238E27FC236}">
              <a16:creationId xmlns:a16="http://schemas.microsoft.com/office/drawing/2014/main" id="{00000000-0008-0000-0300-0000B031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3700" y="3867150"/>
          <a:ext cx="2667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200025</xdr:colOff>
      <xdr:row>19</xdr:row>
      <xdr:rowOff>76200</xdr:rowOff>
    </xdr:from>
    <xdr:to>
      <xdr:col>3</xdr:col>
      <xdr:colOff>66675</xdr:colOff>
      <xdr:row>20</xdr:row>
      <xdr:rowOff>142875</xdr:rowOff>
    </xdr:to>
    <xdr:pic>
      <xdr:nvPicPr>
        <xdr:cNvPr id="10" name="Picture 1" descr="ボール２">
          <a:extLst>
            <a:ext uri="{FF2B5EF4-FFF2-40B4-BE49-F238E27FC236}">
              <a16:creationId xmlns:a16="http://schemas.microsoft.com/office/drawing/2014/main" id="{FFAFCB7D-DFD8-4E53-9A48-771CB20909F4}"/>
            </a:ext>
            <a:ext uri="{147F2762-F138-4A5C-976F-8EAC2B608ADB}">
              <a16:predDERef xmlns:a16="http://schemas.microsoft.com/office/drawing/2014/main" pred="{4CBB7927-C521-48AA-B249-D0B2B2ED2A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10953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228600</xdr:colOff>
      <xdr:row>21</xdr:row>
      <xdr:rowOff>76200</xdr:rowOff>
    </xdr:from>
    <xdr:to>
      <xdr:col>6</xdr:col>
      <xdr:colOff>95250</xdr:colOff>
      <xdr:row>22</xdr:row>
      <xdr:rowOff>142875</xdr:rowOff>
    </xdr:to>
    <xdr:pic>
      <xdr:nvPicPr>
        <xdr:cNvPr id="11" name="Picture 1" descr="ボール２">
          <a:extLst>
            <a:ext uri="{FF2B5EF4-FFF2-40B4-BE49-F238E27FC236}">
              <a16:creationId xmlns:a16="http://schemas.microsoft.com/office/drawing/2014/main" id="{E6250587-7701-495C-87E6-D03547541711}"/>
            </a:ext>
            <a:ext uri="{147F2762-F138-4A5C-976F-8EAC2B608ADB}">
              <a16:predDERef xmlns:a16="http://schemas.microsoft.com/office/drawing/2014/main" pred="{FFAFCB7D-DFD8-4E53-9A48-771CB20909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14763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228600</xdr:colOff>
      <xdr:row>23</xdr:row>
      <xdr:rowOff>95250</xdr:rowOff>
    </xdr:from>
    <xdr:to>
      <xdr:col>9</xdr:col>
      <xdr:colOff>95250</xdr:colOff>
      <xdr:row>24</xdr:row>
      <xdr:rowOff>161925</xdr:rowOff>
    </xdr:to>
    <xdr:pic>
      <xdr:nvPicPr>
        <xdr:cNvPr id="12" name="Picture 1" descr="ボール２">
          <a:extLst>
            <a:ext uri="{FF2B5EF4-FFF2-40B4-BE49-F238E27FC236}">
              <a16:creationId xmlns:a16="http://schemas.microsoft.com/office/drawing/2014/main" id="{67447C93-E9B1-4B85-891F-6451D2F43532}"/>
            </a:ext>
            <a:ext uri="{147F2762-F138-4A5C-976F-8EAC2B608ADB}">
              <a16:predDERef xmlns:a16="http://schemas.microsoft.com/office/drawing/2014/main" pred="{E6250587-7701-495C-87E6-D035475417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7425" y="18764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219075</xdr:colOff>
      <xdr:row>25</xdr:row>
      <xdr:rowOff>76200</xdr:rowOff>
    </xdr:from>
    <xdr:to>
      <xdr:col>12</xdr:col>
      <xdr:colOff>85725</xdr:colOff>
      <xdr:row>26</xdr:row>
      <xdr:rowOff>142875</xdr:rowOff>
    </xdr:to>
    <xdr:pic>
      <xdr:nvPicPr>
        <xdr:cNvPr id="13" name="Picture 1" descr="ボール２">
          <a:extLst>
            <a:ext uri="{FF2B5EF4-FFF2-40B4-BE49-F238E27FC236}">
              <a16:creationId xmlns:a16="http://schemas.microsoft.com/office/drawing/2014/main" id="{3D9D3C9C-68FC-4CD3-B350-A8BB0AAB5AB3}"/>
            </a:ext>
            <a:ext uri="{147F2762-F138-4A5C-976F-8EAC2B608ADB}">
              <a16:predDERef xmlns:a16="http://schemas.microsoft.com/office/drawing/2014/main" pred="{67447C93-E9B1-4B85-891F-6451D2F435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22383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xdr:colOff>
      <xdr:row>23</xdr:row>
      <xdr:rowOff>66675</xdr:rowOff>
    </xdr:from>
    <xdr:to>
      <xdr:col>3</xdr:col>
      <xdr:colOff>38100</xdr:colOff>
      <xdr:row>24</xdr:row>
      <xdr:rowOff>133350</xdr:rowOff>
    </xdr:to>
    <xdr:pic>
      <xdr:nvPicPr>
        <xdr:cNvPr id="14" name="Picture 1" descr="ボール２">
          <a:extLst>
            <a:ext uri="{FF2B5EF4-FFF2-40B4-BE49-F238E27FC236}">
              <a16:creationId xmlns:a16="http://schemas.microsoft.com/office/drawing/2014/main" id="{AD4AAF30-8F50-424A-A5FE-4FDDE0B0CDA7}"/>
            </a:ext>
            <a:ext uri="{147F2762-F138-4A5C-976F-8EAC2B608ADB}">
              <a16:predDERef xmlns:a16="http://schemas.microsoft.com/office/drawing/2014/main" pred="{3D9D3C9C-68FC-4CD3-B350-A8BB0AAB5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8478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25</xdr:row>
      <xdr:rowOff>76200</xdr:rowOff>
    </xdr:from>
    <xdr:to>
      <xdr:col>6</xdr:col>
      <xdr:colOff>85725</xdr:colOff>
      <xdr:row>26</xdr:row>
      <xdr:rowOff>142875</xdr:rowOff>
    </xdr:to>
    <xdr:pic>
      <xdr:nvPicPr>
        <xdr:cNvPr id="15" name="Picture 1" descr="ボール２">
          <a:extLst>
            <a:ext uri="{FF2B5EF4-FFF2-40B4-BE49-F238E27FC236}">
              <a16:creationId xmlns:a16="http://schemas.microsoft.com/office/drawing/2014/main" id="{7D8300D1-E694-45ED-9010-69FDF6318E36}"/>
            </a:ext>
            <a:ext uri="{147F2762-F138-4A5C-976F-8EAC2B608ADB}">
              <a16:predDERef xmlns:a16="http://schemas.microsoft.com/office/drawing/2014/main" pred="{AD4AAF30-8F50-424A-A5FE-4FDDE0B0CD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 y="22383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209550</xdr:colOff>
      <xdr:row>19</xdr:row>
      <xdr:rowOff>76200</xdr:rowOff>
    </xdr:from>
    <xdr:to>
      <xdr:col>9</xdr:col>
      <xdr:colOff>76200</xdr:colOff>
      <xdr:row>20</xdr:row>
      <xdr:rowOff>142875</xdr:rowOff>
    </xdr:to>
    <xdr:pic>
      <xdr:nvPicPr>
        <xdr:cNvPr id="16" name="Picture 1" descr="ボール２">
          <a:extLst>
            <a:ext uri="{FF2B5EF4-FFF2-40B4-BE49-F238E27FC236}">
              <a16:creationId xmlns:a16="http://schemas.microsoft.com/office/drawing/2014/main" id="{75C73430-856F-4478-8152-BD6115794CF1}"/>
            </a:ext>
            <a:ext uri="{147F2762-F138-4A5C-976F-8EAC2B608ADB}">
              <a16:predDERef xmlns:a16="http://schemas.microsoft.com/office/drawing/2014/main" pred="{7D8300D1-E694-45ED-9010-69FDF6318E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8375" y="10953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228600</xdr:colOff>
      <xdr:row>21</xdr:row>
      <xdr:rowOff>76200</xdr:rowOff>
    </xdr:from>
    <xdr:to>
      <xdr:col>12</xdr:col>
      <xdr:colOff>95250</xdr:colOff>
      <xdr:row>22</xdr:row>
      <xdr:rowOff>142875</xdr:rowOff>
    </xdr:to>
    <xdr:pic>
      <xdr:nvPicPr>
        <xdr:cNvPr id="17" name="Picture 1" descr="ボール２">
          <a:extLst>
            <a:ext uri="{FF2B5EF4-FFF2-40B4-BE49-F238E27FC236}">
              <a16:creationId xmlns:a16="http://schemas.microsoft.com/office/drawing/2014/main" id="{45D33706-A0F0-4F7F-B777-D37E04E1CFD9}"/>
            </a:ext>
            <a:ext uri="{147F2762-F138-4A5C-976F-8EAC2B608ADB}">
              <a16:predDERef xmlns:a16="http://schemas.microsoft.com/office/drawing/2014/main" pred="{75C73430-856F-4478-8152-BD6115794C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147637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34</xdr:row>
      <xdr:rowOff>66675</xdr:rowOff>
    </xdr:from>
    <xdr:to>
      <xdr:col>3</xdr:col>
      <xdr:colOff>76200</xdr:colOff>
      <xdr:row>35</xdr:row>
      <xdr:rowOff>133350</xdr:rowOff>
    </xdr:to>
    <xdr:pic>
      <xdr:nvPicPr>
        <xdr:cNvPr id="26" name="Picture 1" descr="ボール２">
          <a:extLst>
            <a:ext uri="{FF2B5EF4-FFF2-40B4-BE49-F238E27FC236}">
              <a16:creationId xmlns:a16="http://schemas.microsoft.com/office/drawing/2014/main" id="{5F5673F2-02CD-4352-93B6-9F29B0168D9C}"/>
            </a:ext>
            <a:ext uri="{147F2762-F138-4A5C-976F-8EAC2B608ADB}">
              <a16:predDERef xmlns:a16="http://schemas.microsoft.com/office/drawing/2014/main" pred="{45D33706-A0F0-4F7F-B777-D37E04E1CF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3476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209550</xdr:colOff>
      <xdr:row>36</xdr:row>
      <xdr:rowOff>76200</xdr:rowOff>
    </xdr:from>
    <xdr:to>
      <xdr:col>6</xdr:col>
      <xdr:colOff>76200</xdr:colOff>
      <xdr:row>37</xdr:row>
      <xdr:rowOff>133350</xdr:rowOff>
    </xdr:to>
    <xdr:pic>
      <xdr:nvPicPr>
        <xdr:cNvPr id="27" name="Picture 1" descr="ボール２">
          <a:extLst>
            <a:ext uri="{FF2B5EF4-FFF2-40B4-BE49-F238E27FC236}">
              <a16:creationId xmlns:a16="http://schemas.microsoft.com/office/drawing/2014/main" id="{F24031DE-2267-4317-A44B-8CB73B5C1178}"/>
            </a:ext>
            <a:ext uri="{147F2762-F138-4A5C-976F-8EAC2B608ADB}">
              <a16:predDERef xmlns:a16="http://schemas.microsoft.com/office/drawing/2014/main" pred="{5F5673F2-02CD-4352-93B6-9F29B0168D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2100" y="3867150"/>
          <a:ext cx="2667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219075</xdr:colOff>
      <xdr:row>40</xdr:row>
      <xdr:rowOff>76200</xdr:rowOff>
    </xdr:from>
    <xdr:to>
      <xdr:col>12</xdr:col>
      <xdr:colOff>85725</xdr:colOff>
      <xdr:row>41</xdr:row>
      <xdr:rowOff>142875</xdr:rowOff>
    </xdr:to>
    <xdr:pic>
      <xdr:nvPicPr>
        <xdr:cNvPr id="28" name="Picture 1" descr="ボール２">
          <a:extLst>
            <a:ext uri="{FF2B5EF4-FFF2-40B4-BE49-F238E27FC236}">
              <a16:creationId xmlns:a16="http://schemas.microsoft.com/office/drawing/2014/main" id="{44A30EB8-749D-48E7-99BA-C48B0EF64932}"/>
            </a:ext>
            <a:ext uri="{147F2762-F138-4A5C-976F-8EAC2B608ADB}">
              <a16:predDERef xmlns:a16="http://schemas.microsoft.com/office/drawing/2014/main" pred="{F24031DE-2267-4317-A44B-8CB73B5C11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4629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40</xdr:row>
      <xdr:rowOff>66675</xdr:rowOff>
    </xdr:from>
    <xdr:to>
      <xdr:col>6</xdr:col>
      <xdr:colOff>57150</xdr:colOff>
      <xdr:row>41</xdr:row>
      <xdr:rowOff>133350</xdr:rowOff>
    </xdr:to>
    <xdr:pic>
      <xdr:nvPicPr>
        <xdr:cNvPr id="29" name="Picture 1" descr="ボール２">
          <a:extLst>
            <a:ext uri="{FF2B5EF4-FFF2-40B4-BE49-F238E27FC236}">
              <a16:creationId xmlns:a16="http://schemas.microsoft.com/office/drawing/2014/main" id="{38933AC3-4AC7-4A51-932B-F1837EB80D26}"/>
            </a:ext>
            <a:ext uri="{147F2762-F138-4A5C-976F-8EAC2B608ADB}">
              <a16:predDERef xmlns:a16="http://schemas.microsoft.com/office/drawing/2014/main" pred="{44A30EB8-749D-48E7-99BA-C48B0EF649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619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219075</xdr:colOff>
      <xdr:row>38</xdr:row>
      <xdr:rowOff>66675</xdr:rowOff>
    </xdr:from>
    <xdr:to>
      <xdr:col>9</xdr:col>
      <xdr:colOff>85725</xdr:colOff>
      <xdr:row>39</xdr:row>
      <xdr:rowOff>133350</xdr:rowOff>
    </xdr:to>
    <xdr:pic>
      <xdr:nvPicPr>
        <xdr:cNvPr id="30" name="Picture 1" descr="ボール２">
          <a:extLst>
            <a:ext uri="{FF2B5EF4-FFF2-40B4-BE49-F238E27FC236}">
              <a16:creationId xmlns:a16="http://schemas.microsoft.com/office/drawing/2014/main" id="{D9F41FB5-3CB8-4E05-AEC5-F2C06C7C75EE}"/>
            </a:ext>
            <a:ext uri="{147F2762-F138-4A5C-976F-8EAC2B608ADB}">
              <a16:predDERef xmlns:a16="http://schemas.microsoft.com/office/drawing/2014/main" pred="{38933AC3-4AC7-4A51-932B-F1837EB80D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7900" y="4238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38</xdr:row>
      <xdr:rowOff>66675</xdr:rowOff>
    </xdr:from>
    <xdr:to>
      <xdr:col>3</xdr:col>
      <xdr:colOff>76200</xdr:colOff>
      <xdr:row>39</xdr:row>
      <xdr:rowOff>133350</xdr:rowOff>
    </xdr:to>
    <xdr:pic>
      <xdr:nvPicPr>
        <xdr:cNvPr id="31" name="Picture 1" descr="ボール２">
          <a:extLst>
            <a:ext uri="{FF2B5EF4-FFF2-40B4-BE49-F238E27FC236}">
              <a16:creationId xmlns:a16="http://schemas.microsoft.com/office/drawing/2014/main" id="{BAAB3A9E-810C-4EDE-BFB5-D7FC52E33C27}"/>
            </a:ext>
            <a:ext uri="{147F2762-F138-4A5C-976F-8EAC2B608ADB}">
              <a16:predDERef xmlns:a16="http://schemas.microsoft.com/office/drawing/2014/main" pred="{D9F41FB5-3CB8-4E05-AEC5-F2C06C7C7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4238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219075</xdr:colOff>
      <xdr:row>34</xdr:row>
      <xdr:rowOff>66675</xdr:rowOff>
    </xdr:from>
    <xdr:to>
      <xdr:col>9</xdr:col>
      <xdr:colOff>85725</xdr:colOff>
      <xdr:row>35</xdr:row>
      <xdr:rowOff>133350</xdr:rowOff>
    </xdr:to>
    <xdr:pic>
      <xdr:nvPicPr>
        <xdr:cNvPr id="32" name="Picture 1" descr="ボール２">
          <a:extLst>
            <a:ext uri="{FF2B5EF4-FFF2-40B4-BE49-F238E27FC236}">
              <a16:creationId xmlns:a16="http://schemas.microsoft.com/office/drawing/2014/main" id="{D0234CA3-0A72-47A6-B64B-B305D12C6EB7}"/>
            </a:ext>
            <a:ext uri="{147F2762-F138-4A5C-976F-8EAC2B608ADB}">
              <a16:predDERef xmlns:a16="http://schemas.microsoft.com/office/drawing/2014/main" pred="{BAAB3A9E-810C-4EDE-BFB5-D7FC52E33C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7900" y="3476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228600</xdr:colOff>
      <xdr:row>36</xdr:row>
      <xdr:rowOff>76200</xdr:rowOff>
    </xdr:from>
    <xdr:to>
      <xdr:col>12</xdr:col>
      <xdr:colOff>95250</xdr:colOff>
      <xdr:row>37</xdr:row>
      <xdr:rowOff>133350</xdr:rowOff>
    </xdr:to>
    <xdr:pic>
      <xdr:nvPicPr>
        <xdr:cNvPr id="33" name="Picture 1" descr="ボール２">
          <a:extLst>
            <a:ext uri="{FF2B5EF4-FFF2-40B4-BE49-F238E27FC236}">
              <a16:creationId xmlns:a16="http://schemas.microsoft.com/office/drawing/2014/main" id="{EE1AD0E5-600C-48FE-A2B6-F25D4C48C46D}"/>
            </a:ext>
            <a:ext uri="{147F2762-F138-4A5C-976F-8EAC2B608ADB}">
              <a16:predDERef xmlns:a16="http://schemas.microsoft.com/office/drawing/2014/main" pred="{D0234CA3-0A72-47A6-B64B-B305D12C6E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3700" y="3867150"/>
          <a:ext cx="2667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200025</xdr:colOff>
      <xdr:row>34</xdr:row>
      <xdr:rowOff>76200</xdr:rowOff>
    </xdr:from>
    <xdr:to>
      <xdr:col>3</xdr:col>
      <xdr:colOff>66675</xdr:colOff>
      <xdr:row>35</xdr:row>
      <xdr:rowOff>142875</xdr:rowOff>
    </xdr:to>
    <xdr:pic>
      <xdr:nvPicPr>
        <xdr:cNvPr id="34" name="Picture 1" descr="ボール２">
          <a:extLst>
            <a:ext uri="{FF2B5EF4-FFF2-40B4-BE49-F238E27FC236}">
              <a16:creationId xmlns:a16="http://schemas.microsoft.com/office/drawing/2014/main" id="{FE5A55A9-4283-4A3D-9325-E76A3E54B445}"/>
            </a:ext>
            <a:ext uri="{147F2762-F138-4A5C-976F-8EAC2B608ADB}">
              <a16:predDERef xmlns:a16="http://schemas.microsoft.com/office/drawing/2014/main" pred="{EE1AD0E5-600C-48FE-A2B6-F25D4C48C4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3486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228600</xdr:colOff>
      <xdr:row>36</xdr:row>
      <xdr:rowOff>76200</xdr:rowOff>
    </xdr:from>
    <xdr:to>
      <xdr:col>6</xdr:col>
      <xdr:colOff>95250</xdr:colOff>
      <xdr:row>37</xdr:row>
      <xdr:rowOff>142875</xdr:rowOff>
    </xdr:to>
    <xdr:pic>
      <xdr:nvPicPr>
        <xdr:cNvPr id="35" name="Picture 1" descr="ボール２">
          <a:extLst>
            <a:ext uri="{FF2B5EF4-FFF2-40B4-BE49-F238E27FC236}">
              <a16:creationId xmlns:a16="http://schemas.microsoft.com/office/drawing/2014/main" id="{C4AB0701-1F3F-42CB-A7CE-D45E6E7D8DC8}"/>
            </a:ext>
            <a:ext uri="{147F2762-F138-4A5C-976F-8EAC2B608ADB}">
              <a16:predDERef xmlns:a16="http://schemas.microsoft.com/office/drawing/2014/main" pred="{FE5A55A9-4283-4A3D-9325-E76A3E54B4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3867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228600</xdr:colOff>
      <xdr:row>38</xdr:row>
      <xdr:rowOff>95250</xdr:rowOff>
    </xdr:from>
    <xdr:to>
      <xdr:col>9</xdr:col>
      <xdr:colOff>95250</xdr:colOff>
      <xdr:row>39</xdr:row>
      <xdr:rowOff>161925</xdr:rowOff>
    </xdr:to>
    <xdr:pic>
      <xdr:nvPicPr>
        <xdr:cNvPr id="36" name="Picture 1" descr="ボール２">
          <a:extLst>
            <a:ext uri="{FF2B5EF4-FFF2-40B4-BE49-F238E27FC236}">
              <a16:creationId xmlns:a16="http://schemas.microsoft.com/office/drawing/2014/main" id="{D7333CDB-FD3F-41E3-93B8-339CBFB73FC7}"/>
            </a:ext>
            <a:ext uri="{147F2762-F138-4A5C-976F-8EAC2B608ADB}">
              <a16:predDERef xmlns:a16="http://schemas.microsoft.com/office/drawing/2014/main" pred="{C4AB0701-1F3F-42CB-A7CE-D45E6E7D8D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7425" y="426720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219075</xdr:colOff>
      <xdr:row>40</xdr:row>
      <xdr:rowOff>76200</xdr:rowOff>
    </xdr:from>
    <xdr:to>
      <xdr:col>12</xdr:col>
      <xdr:colOff>85725</xdr:colOff>
      <xdr:row>41</xdr:row>
      <xdr:rowOff>142875</xdr:rowOff>
    </xdr:to>
    <xdr:pic>
      <xdr:nvPicPr>
        <xdr:cNvPr id="37" name="Picture 1" descr="ボール２">
          <a:extLst>
            <a:ext uri="{FF2B5EF4-FFF2-40B4-BE49-F238E27FC236}">
              <a16:creationId xmlns:a16="http://schemas.microsoft.com/office/drawing/2014/main" id="{7EB91BC7-AF1A-4C93-A05D-48F04813AEBA}"/>
            </a:ext>
            <a:ext uri="{147F2762-F138-4A5C-976F-8EAC2B608ADB}">
              <a16:predDERef xmlns:a16="http://schemas.microsoft.com/office/drawing/2014/main" pred="{D7333CDB-FD3F-41E3-93B8-339CBFB73F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4629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xdr:colOff>
      <xdr:row>38</xdr:row>
      <xdr:rowOff>66675</xdr:rowOff>
    </xdr:from>
    <xdr:to>
      <xdr:col>3</xdr:col>
      <xdr:colOff>38100</xdr:colOff>
      <xdr:row>39</xdr:row>
      <xdr:rowOff>133350</xdr:rowOff>
    </xdr:to>
    <xdr:pic>
      <xdr:nvPicPr>
        <xdr:cNvPr id="38" name="Picture 1" descr="ボール２">
          <a:extLst>
            <a:ext uri="{FF2B5EF4-FFF2-40B4-BE49-F238E27FC236}">
              <a16:creationId xmlns:a16="http://schemas.microsoft.com/office/drawing/2014/main" id="{5F9B5F4F-CD50-40EF-930D-6D17B5D0332D}"/>
            </a:ext>
            <a:ext uri="{147F2762-F138-4A5C-976F-8EAC2B608ADB}">
              <a16:predDERef xmlns:a16="http://schemas.microsoft.com/office/drawing/2014/main" pred="{7EB91BC7-AF1A-4C93-A05D-48F04813AE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4238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40</xdr:row>
      <xdr:rowOff>76200</xdr:rowOff>
    </xdr:from>
    <xdr:to>
      <xdr:col>6</xdr:col>
      <xdr:colOff>85725</xdr:colOff>
      <xdr:row>41</xdr:row>
      <xdr:rowOff>142875</xdr:rowOff>
    </xdr:to>
    <xdr:pic>
      <xdr:nvPicPr>
        <xdr:cNvPr id="39" name="Picture 1" descr="ボール２">
          <a:extLst>
            <a:ext uri="{FF2B5EF4-FFF2-40B4-BE49-F238E27FC236}">
              <a16:creationId xmlns:a16="http://schemas.microsoft.com/office/drawing/2014/main" id="{C0450B7D-E522-46C1-AE10-6374768F93ED}"/>
            </a:ext>
            <a:ext uri="{147F2762-F138-4A5C-976F-8EAC2B608ADB}">
              <a16:predDERef xmlns:a16="http://schemas.microsoft.com/office/drawing/2014/main" pred="{5F9B5F4F-CD50-40EF-930D-6D17B5D033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 y="4629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209550</xdr:colOff>
      <xdr:row>34</xdr:row>
      <xdr:rowOff>76200</xdr:rowOff>
    </xdr:from>
    <xdr:to>
      <xdr:col>9</xdr:col>
      <xdr:colOff>76200</xdr:colOff>
      <xdr:row>35</xdr:row>
      <xdr:rowOff>142875</xdr:rowOff>
    </xdr:to>
    <xdr:pic>
      <xdr:nvPicPr>
        <xdr:cNvPr id="40" name="Picture 1" descr="ボール２">
          <a:extLst>
            <a:ext uri="{FF2B5EF4-FFF2-40B4-BE49-F238E27FC236}">
              <a16:creationId xmlns:a16="http://schemas.microsoft.com/office/drawing/2014/main" id="{11116229-95A7-4810-B73F-30AA10D713C2}"/>
            </a:ext>
            <a:ext uri="{147F2762-F138-4A5C-976F-8EAC2B608ADB}">
              <a16:predDERef xmlns:a16="http://schemas.microsoft.com/office/drawing/2014/main" pred="{C0450B7D-E522-46C1-AE10-6374768F93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8375" y="3486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228600</xdr:colOff>
      <xdr:row>36</xdr:row>
      <xdr:rowOff>76200</xdr:rowOff>
    </xdr:from>
    <xdr:to>
      <xdr:col>12</xdr:col>
      <xdr:colOff>95250</xdr:colOff>
      <xdr:row>37</xdr:row>
      <xdr:rowOff>142875</xdr:rowOff>
    </xdr:to>
    <xdr:pic>
      <xdr:nvPicPr>
        <xdr:cNvPr id="41" name="Picture 1" descr="ボール２">
          <a:extLst>
            <a:ext uri="{FF2B5EF4-FFF2-40B4-BE49-F238E27FC236}">
              <a16:creationId xmlns:a16="http://schemas.microsoft.com/office/drawing/2014/main" id="{66746D75-7C30-4E90-9781-8202CFFAB83D}"/>
            </a:ext>
            <a:ext uri="{147F2762-F138-4A5C-976F-8EAC2B608ADB}">
              <a16:predDERef xmlns:a16="http://schemas.microsoft.com/office/drawing/2014/main" pred="{11116229-95A7-4810-B73F-30AA10D713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3867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49</xdr:row>
      <xdr:rowOff>66675</xdr:rowOff>
    </xdr:from>
    <xdr:to>
      <xdr:col>3</xdr:col>
      <xdr:colOff>76200</xdr:colOff>
      <xdr:row>50</xdr:row>
      <xdr:rowOff>133350</xdr:rowOff>
    </xdr:to>
    <xdr:pic>
      <xdr:nvPicPr>
        <xdr:cNvPr id="42" name="Picture 1" descr="ボール２">
          <a:extLst>
            <a:ext uri="{FF2B5EF4-FFF2-40B4-BE49-F238E27FC236}">
              <a16:creationId xmlns:a16="http://schemas.microsoft.com/office/drawing/2014/main" id="{40AC97F8-B23A-4926-9F97-25082F8C329C}"/>
            </a:ext>
            <a:ext uri="{147F2762-F138-4A5C-976F-8EAC2B608ADB}">
              <a16:predDERef xmlns:a16="http://schemas.microsoft.com/office/drawing/2014/main" pred="{66746D75-7C30-4E90-9781-8202CFFAB8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3476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209550</xdr:colOff>
      <xdr:row>51</xdr:row>
      <xdr:rowOff>76200</xdr:rowOff>
    </xdr:from>
    <xdr:to>
      <xdr:col>6</xdr:col>
      <xdr:colOff>76200</xdr:colOff>
      <xdr:row>52</xdr:row>
      <xdr:rowOff>133350</xdr:rowOff>
    </xdr:to>
    <xdr:pic>
      <xdr:nvPicPr>
        <xdr:cNvPr id="43" name="Picture 1" descr="ボール２">
          <a:extLst>
            <a:ext uri="{FF2B5EF4-FFF2-40B4-BE49-F238E27FC236}">
              <a16:creationId xmlns:a16="http://schemas.microsoft.com/office/drawing/2014/main" id="{F6784BC6-2F02-418F-99ED-82E0DBA8A658}"/>
            </a:ext>
            <a:ext uri="{147F2762-F138-4A5C-976F-8EAC2B608ADB}">
              <a16:predDERef xmlns:a16="http://schemas.microsoft.com/office/drawing/2014/main" pred="{40AC97F8-B23A-4926-9F97-25082F8C32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2100" y="3867150"/>
          <a:ext cx="2667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219075</xdr:colOff>
      <xdr:row>55</xdr:row>
      <xdr:rowOff>76200</xdr:rowOff>
    </xdr:from>
    <xdr:to>
      <xdr:col>12</xdr:col>
      <xdr:colOff>85725</xdr:colOff>
      <xdr:row>56</xdr:row>
      <xdr:rowOff>142875</xdr:rowOff>
    </xdr:to>
    <xdr:pic>
      <xdr:nvPicPr>
        <xdr:cNvPr id="44" name="Picture 1" descr="ボール２">
          <a:extLst>
            <a:ext uri="{FF2B5EF4-FFF2-40B4-BE49-F238E27FC236}">
              <a16:creationId xmlns:a16="http://schemas.microsoft.com/office/drawing/2014/main" id="{D6D73A60-4CC1-415F-9E1D-1D7111B4F098}"/>
            </a:ext>
            <a:ext uri="{147F2762-F138-4A5C-976F-8EAC2B608ADB}">
              <a16:predDERef xmlns:a16="http://schemas.microsoft.com/office/drawing/2014/main" pred="{F6784BC6-2F02-418F-99ED-82E0DBA8A6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4629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55</xdr:row>
      <xdr:rowOff>66675</xdr:rowOff>
    </xdr:from>
    <xdr:to>
      <xdr:col>6</xdr:col>
      <xdr:colOff>57150</xdr:colOff>
      <xdr:row>56</xdr:row>
      <xdr:rowOff>133350</xdr:rowOff>
    </xdr:to>
    <xdr:pic>
      <xdr:nvPicPr>
        <xdr:cNvPr id="45" name="Picture 1" descr="ボール２">
          <a:extLst>
            <a:ext uri="{FF2B5EF4-FFF2-40B4-BE49-F238E27FC236}">
              <a16:creationId xmlns:a16="http://schemas.microsoft.com/office/drawing/2014/main" id="{F2B85863-FF83-4288-8875-02478E7C3DED}"/>
            </a:ext>
            <a:ext uri="{147F2762-F138-4A5C-976F-8EAC2B608ADB}">
              <a16:predDERef xmlns:a16="http://schemas.microsoft.com/office/drawing/2014/main" pred="{D6D73A60-4CC1-415F-9E1D-1D7111B4F0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4619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219075</xdr:colOff>
      <xdr:row>53</xdr:row>
      <xdr:rowOff>66675</xdr:rowOff>
    </xdr:from>
    <xdr:to>
      <xdr:col>9</xdr:col>
      <xdr:colOff>85725</xdr:colOff>
      <xdr:row>54</xdr:row>
      <xdr:rowOff>133350</xdr:rowOff>
    </xdr:to>
    <xdr:pic>
      <xdr:nvPicPr>
        <xdr:cNvPr id="46" name="Picture 1" descr="ボール２">
          <a:extLst>
            <a:ext uri="{FF2B5EF4-FFF2-40B4-BE49-F238E27FC236}">
              <a16:creationId xmlns:a16="http://schemas.microsoft.com/office/drawing/2014/main" id="{AC9A3FE3-36B8-4736-9719-C1740BA856CF}"/>
            </a:ext>
            <a:ext uri="{147F2762-F138-4A5C-976F-8EAC2B608ADB}">
              <a16:predDERef xmlns:a16="http://schemas.microsoft.com/office/drawing/2014/main" pred="{F2B85863-FF83-4288-8875-02478E7C3D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7900" y="4238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53</xdr:row>
      <xdr:rowOff>66675</xdr:rowOff>
    </xdr:from>
    <xdr:to>
      <xdr:col>3</xdr:col>
      <xdr:colOff>76200</xdr:colOff>
      <xdr:row>54</xdr:row>
      <xdr:rowOff>133350</xdr:rowOff>
    </xdr:to>
    <xdr:pic>
      <xdr:nvPicPr>
        <xdr:cNvPr id="47" name="Picture 1" descr="ボール２">
          <a:extLst>
            <a:ext uri="{FF2B5EF4-FFF2-40B4-BE49-F238E27FC236}">
              <a16:creationId xmlns:a16="http://schemas.microsoft.com/office/drawing/2014/main" id="{0CDB5A46-E913-4388-B63D-8CF6B1216AC7}"/>
            </a:ext>
            <a:ext uri="{147F2762-F138-4A5C-976F-8EAC2B608ADB}">
              <a16:predDERef xmlns:a16="http://schemas.microsoft.com/office/drawing/2014/main" pred="{AC9A3FE3-36B8-4736-9719-C1740BA856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4238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219075</xdr:colOff>
      <xdr:row>49</xdr:row>
      <xdr:rowOff>66675</xdr:rowOff>
    </xdr:from>
    <xdr:to>
      <xdr:col>9</xdr:col>
      <xdr:colOff>85725</xdr:colOff>
      <xdr:row>50</xdr:row>
      <xdr:rowOff>133350</xdr:rowOff>
    </xdr:to>
    <xdr:pic>
      <xdr:nvPicPr>
        <xdr:cNvPr id="48" name="Picture 1" descr="ボール２">
          <a:extLst>
            <a:ext uri="{FF2B5EF4-FFF2-40B4-BE49-F238E27FC236}">
              <a16:creationId xmlns:a16="http://schemas.microsoft.com/office/drawing/2014/main" id="{2678C316-61DF-4F02-B48B-0B0004F72093}"/>
            </a:ext>
            <a:ext uri="{147F2762-F138-4A5C-976F-8EAC2B608ADB}">
              <a16:predDERef xmlns:a16="http://schemas.microsoft.com/office/drawing/2014/main" pred="{0CDB5A46-E913-4388-B63D-8CF6B1216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7900" y="3476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228600</xdr:colOff>
      <xdr:row>51</xdr:row>
      <xdr:rowOff>76200</xdr:rowOff>
    </xdr:from>
    <xdr:to>
      <xdr:col>12</xdr:col>
      <xdr:colOff>95250</xdr:colOff>
      <xdr:row>52</xdr:row>
      <xdr:rowOff>133350</xdr:rowOff>
    </xdr:to>
    <xdr:pic>
      <xdr:nvPicPr>
        <xdr:cNvPr id="49" name="Picture 1" descr="ボール２">
          <a:extLst>
            <a:ext uri="{FF2B5EF4-FFF2-40B4-BE49-F238E27FC236}">
              <a16:creationId xmlns:a16="http://schemas.microsoft.com/office/drawing/2014/main" id="{2C27C5F6-62BF-4FE7-80DF-FE07C2405D44}"/>
            </a:ext>
            <a:ext uri="{147F2762-F138-4A5C-976F-8EAC2B608ADB}">
              <a16:predDERef xmlns:a16="http://schemas.microsoft.com/office/drawing/2014/main" pred="{2678C316-61DF-4F02-B48B-0B0004F720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3700" y="3867150"/>
          <a:ext cx="2667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200025</xdr:colOff>
      <xdr:row>49</xdr:row>
      <xdr:rowOff>76200</xdr:rowOff>
    </xdr:from>
    <xdr:to>
      <xdr:col>3</xdr:col>
      <xdr:colOff>66675</xdr:colOff>
      <xdr:row>50</xdr:row>
      <xdr:rowOff>142875</xdr:rowOff>
    </xdr:to>
    <xdr:pic>
      <xdr:nvPicPr>
        <xdr:cNvPr id="50" name="Picture 1" descr="ボール２">
          <a:extLst>
            <a:ext uri="{FF2B5EF4-FFF2-40B4-BE49-F238E27FC236}">
              <a16:creationId xmlns:a16="http://schemas.microsoft.com/office/drawing/2014/main" id="{C2073C6E-769E-469D-9855-3F9ED3254330}"/>
            </a:ext>
            <a:ext uri="{147F2762-F138-4A5C-976F-8EAC2B608ADB}">
              <a16:predDERef xmlns:a16="http://schemas.microsoft.com/office/drawing/2014/main" pred="{2C27C5F6-62BF-4FE7-80DF-FE07C2405D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3486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228600</xdr:colOff>
      <xdr:row>51</xdr:row>
      <xdr:rowOff>76200</xdr:rowOff>
    </xdr:from>
    <xdr:to>
      <xdr:col>6</xdr:col>
      <xdr:colOff>95250</xdr:colOff>
      <xdr:row>52</xdr:row>
      <xdr:rowOff>142875</xdr:rowOff>
    </xdr:to>
    <xdr:pic>
      <xdr:nvPicPr>
        <xdr:cNvPr id="51" name="Picture 1" descr="ボール２">
          <a:extLst>
            <a:ext uri="{FF2B5EF4-FFF2-40B4-BE49-F238E27FC236}">
              <a16:creationId xmlns:a16="http://schemas.microsoft.com/office/drawing/2014/main" id="{5D6AE9A3-19B1-4A55-8BFA-EA6C0A5CA7EA}"/>
            </a:ext>
            <a:ext uri="{147F2762-F138-4A5C-976F-8EAC2B608ADB}">
              <a16:predDERef xmlns:a16="http://schemas.microsoft.com/office/drawing/2014/main" pred="{C2073C6E-769E-469D-9855-3F9ED32543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3867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228600</xdr:colOff>
      <xdr:row>53</xdr:row>
      <xdr:rowOff>95250</xdr:rowOff>
    </xdr:from>
    <xdr:to>
      <xdr:col>9</xdr:col>
      <xdr:colOff>95250</xdr:colOff>
      <xdr:row>54</xdr:row>
      <xdr:rowOff>161925</xdr:rowOff>
    </xdr:to>
    <xdr:pic>
      <xdr:nvPicPr>
        <xdr:cNvPr id="52" name="Picture 1" descr="ボール２">
          <a:extLst>
            <a:ext uri="{FF2B5EF4-FFF2-40B4-BE49-F238E27FC236}">
              <a16:creationId xmlns:a16="http://schemas.microsoft.com/office/drawing/2014/main" id="{829B59C0-F1E5-43A9-A2F9-9E2DA1F17D47}"/>
            </a:ext>
            <a:ext uri="{147F2762-F138-4A5C-976F-8EAC2B608ADB}">
              <a16:predDERef xmlns:a16="http://schemas.microsoft.com/office/drawing/2014/main" pred="{5D6AE9A3-19B1-4A55-8BFA-EA6C0A5CA7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7425" y="426720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219075</xdr:colOff>
      <xdr:row>55</xdr:row>
      <xdr:rowOff>76200</xdr:rowOff>
    </xdr:from>
    <xdr:to>
      <xdr:col>12</xdr:col>
      <xdr:colOff>85725</xdr:colOff>
      <xdr:row>56</xdr:row>
      <xdr:rowOff>142875</xdr:rowOff>
    </xdr:to>
    <xdr:pic>
      <xdr:nvPicPr>
        <xdr:cNvPr id="53" name="Picture 1" descr="ボール２">
          <a:extLst>
            <a:ext uri="{FF2B5EF4-FFF2-40B4-BE49-F238E27FC236}">
              <a16:creationId xmlns:a16="http://schemas.microsoft.com/office/drawing/2014/main" id="{BA9D1629-D59A-4CEF-A2B5-B673307FB7E5}"/>
            </a:ext>
            <a:ext uri="{147F2762-F138-4A5C-976F-8EAC2B608ADB}">
              <a16:predDERef xmlns:a16="http://schemas.microsoft.com/office/drawing/2014/main" pred="{829B59C0-F1E5-43A9-A2F9-9E2DA1F17D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4629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xdr:colOff>
      <xdr:row>53</xdr:row>
      <xdr:rowOff>66675</xdr:rowOff>
    </xdr:from>
    <xdr:to>
      <xdr:col>3</xdr:col>
      <xdr:colOff>38100</xdr:colOff>
      <xdr:row>54</xdr:row>
      <xdr:rowOff>133350</xdr:rowOff>
    </xdr:to>
    <xdr:pic>
      <xdr:nvPicPr>
        <xdr:cNvPr id="54" name="Picture 1" descr="ボール２">
          <a:extLst>
            <a:ext uri="{FF2B5EF4-FFF2-40B4-BE49-F238E27FC236}">
              <a16:creationId xmlns:a16="http://schemas.microsoft.com/office/drawing/2014/main" id="{A003C7F3-78BD-4269-972E-C22ACD707EB9}"/>
            </a:ext>
            <a:ext uri="{147F2762-F138-4A5C-976F-8EAC2B608ADB}">
              <a16:predDERef xmlns:a16="http://schemas.microsoft.com/office/drawing/2014/main" pred="{BA9D1629-D59A-4CEF-A2B5-B673307FB7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4238625"/>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55</xdr:row>
      <xdr:rowOff>76200</xdr:rowOff>
    </xdr:from>
    <xdr:to>
      <xdr:col>6</xdr:col>
      <xdr:colOff>85725</xdr:colOff>
      <xdr:row>56</xdr:row>
      <xdr:rowOff>142875</xdr:rowOff>
    </xdr:to>
    <xdr:pic>
      <xdr:nvPicPr>
        <xdr:cNvPr id="55" name="Picture 1" descr="ボール２">
          <a:extLst>
            <a:ext uri="{FF2B5EF4-FFF2-40B4-BE49-F238E27FC236}">
              <a16:creationId xmlns:a16="http://schemas.microsoft.com/office/drawing/2014/main" id="{6DB049B4-6269-41DC-8606-5DBE9E10B7CE}"/>
            </a:ext>
            <a:ext uri="{147F2762-F138-4A5C-976F-8EAC2B608ADB}">
              <a16:predDERef xmlns:a16="http://schemas.microsoft.com/office/drawing/2014/main" pred="{A003C7F3-78BD-4269-972E-C22ACD707E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 y="4629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209550</xdr:colOff>
      <xdr:row>49</xdr:row>
      <xdr:rowOff>76200</xdr:rowOff>
    </xdr:from>
    <xdr:to>
      <xdr:col>9</xdr:col>
      <xdr:colOff>76200</xdr:colOff>
      <xdr:row>50</xdr:row>
      <xdr:rowOff>142875</xdr:rowOff>
    </xdr:to>
    <xdr:pic>
      <xdr:nvPicPr>
        <xdr:cNvPr id="56" name="Picture 1" descr="ボール２">
          <a:extLst>
            <a:ext uri="{FF2B5EF4-FFF2-40B4-BE49-F238E27FC236}">
              <a16:creationId xmlns:a16="http://schemas.microsoft.com/office/drawing/2014/main" id="{54596EC8-2DEA-4B5F-AC6D-2D4FE4258E07}"/>
            </a:ext>
            <a:ext uri="{147F2762-F138-4A5C-976F-8EAC2B608ADB}">
              <a16:predDERef xmlns:a16="http://schemas.microsoft.com/office/drawing/2014/main" pred="{6DB049B4-6269-41DC-8606-5DBE9E10B7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8375" y="3486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228600</xdr:colOff>
      <xdr:row>51</xdr:row>
      <xdr:rowOff>76200</xdr:rowOff>
    </xdr:from>
    <xdr:to>
      <xdr:col>12</xdr:col>
      <xdr:colOff>95250</xdr:colOff>
      <xdr:row>52</xdr:row>
      <xdr:rowOff>142875</xdr:rowOff>
    </xdr:to>
    <xdr:pic>
      <xdr:nvPicPr>
        <xdr:cNvPr id="57" name="Picture 1" descr="ボール２">
          <a:extLst>
            <a:ext uri="{FF2B5EF4-FFF2-40B4-BE49-F238E27FC236}">
              <a16:creationId xmlns:a16="http://schemas.microsoft.com/office/drawing/2014/main" id="{2FE7FC64-A07D-41D8-AFB4-C8D675495010}"/>
            </a:ext>
            <a:ext uri="{147F2762-F138-4A5C-976F-8EAC2B608ADB}">
              <a16:predDERef xmlns:a16="http://schemas.microsoft.com/office/drawing/2014/main" pred="{54596EC8-2DEA-4B5F-AC6D-2D4FE4258E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3867150"/>
          <a:ext cx="266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304800</xdr:colOff>
      <xdr:row>21</xdr:row>
      <xdr:rowOff>190500</xdr:rowOff>
    </xdr:from>
    <xdr:to>
      <xdr:col>5</xdr:col>
      <xdr:colOff>0</xdr:colOff>
      <xdr:row>22</xdr:row>
      <xdr:rowOff>200025</xdr:rowOff>
    </xdr:to>
    <xdr:pic>
      <xdr:nvPicPr>
        <xdr:cNvPr id="2" name="図 1" descr="ボール２">
          <a:extLst>
            <a:ext uri="{FF2B5EF4-FFF2-40B4-BE49-F238E27FC236}">
              <a16:creationId xmlns:a16="http://schemas.microsoft.com/office/drawing/2014/main" id="{8ABEF37F-EC5F-4A00-A0FB-9E1FF57CE2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8275" y="9201150"/>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304800</xdr:colOff>
      <xdr:row>23</xdr:row>
      <xdr:rowOff>190500</xdr:rowOff>
    </xdr:from>
    <xdr:to>
      <xdr:col>8</xdr:col>
      <xdr:colOff>0</xdr:colOff>
      <xdr:row>24</xdr:row>
      <xdr:rowOff>200025</xdr:rowOff>
    </xdr:to>
    <xdr:pic>
      <xdr:nvPicPr>
        <xdr:cNvPr id="3" name="図 1" descr="ボール２">
          <a:extLst>
            <a:ext uri="{FF2B5EF4-FFF2-40B4-BE49-F238E27FC236}">
              <a16:creationId xmlns:a16="http://schemas.microsoft.com/office/drawing/2014/main" id="{EE93E639-029D-451E-8B1D-0E841211D689}"/>
            </a:ext>
            <a:ext uri="{147F2762-F138-4A5C-976F-8EAC2B608ADB}">
              <a16:predDERef xmlns:a16="http://schemas.microsoft.com/office/drawing/2014/main" pred="{8ABEF37F-EC5F-4A00-A0FB-9E1FF57CE2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8275" y="9201150"/>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304800</xdr:colOff>
      <xdr:row>25</xdr:row>
      <xdr:rowOff>190500</xdr:rowOff>
    </xdr:from>
    <xdr:to>
      <xdr:col>11</xdr:col>
      <xdr:colOff>0</xdr:colOff>
      <xdr:row>26</xdr:row>
      <xdr:rowOff>200025</xdr:rowOff>
    </xdr:to>
    <xdr:pic>
      <xdr:nvPicPr>
        <xdr:cNvPr id="4" name="図 1" descr="ボール２">
          <a:extLst>
            <a:ext uri="{FF2B5EF4-FFF2-40B4-BE49-F238E27FC236}">
              <a16:creationId xmlns:a16="http://schemas.microsoft.com/office/drawing/2014/main" id="{BC47207E-899A-4092-88F6-4AF5F1361349}"/>
            </a:ext>
            <a:ext uri="{147F2762-F138-4A5C-976F-8EAC2B608ADB}">
              <a16:predDERef xmlns:a16="http://schemas.microsoft.com/office/drawing/2014/main" pred="{EE93E639-029D-451E-8B1D-0E841211D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8275" y="9201150"/>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304800</xdr:colOff>
      <xdr:row>27</xdr:row>
      <xdr:rowOff>190500</xdr:rowOff>
    </xdr:from>
    <xdr:to>
      <xdr:col>14</xdr:col>
      <xdr:colOff>0</xdr:colOff>
      <xdr:row>28</xdr:row>
      <xdr:rowOff>200025</xdr:rowOff>
    </xdr:to>
    <xdr:pic>
      <xdr:nvPicPr>
        <xdr:cNvPr id="5" name="図 1" descr="ボール２">
          <a:extLst>
            <a:ext uri="{FF2B5EF4-FFF2-40B4-BE49-F238E27FC236}">
              <a16:creationId xmlns:a16="http://schemas.microsoft.com/office/drawing/2014/main" id="{07999951-713B-4216-BF4C-903261935380}"/>
            </a:ext>
            <a:ext uri="{147F2762-F138-4A5C-976F-8EAC2B608ADB}">
              <a16:predDERef xmlns:a16="http://schemas.microsoft.com/office/drawing/2014/main" pred="{BC47207E-899A-4092-88F6-4AF5F13613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8275" y="9201150"/>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304800</xdr:colOff>
      <xdr:row>29</xdr:row>
      <xdr:rowOff>190500</xdr:rowOff>
    </xdr:from>
    <xdr:to>
      <xdr:col>17</xdr:col>
      <xdr:colOff>0</xdr:colOff>
      <xdr:row>30</xdr:row>
      <xdr:rowOff>200025</xdr:rowOff>
    </xdr:to>
    <xdr:pic>
      <xdr:nvPicPr>
        <xdr:cNvPr id="6" name="図 1" descr="ボール２">
          <a:extLst>
            <a:ext uri="{FF2B5EF4-FFF2-40B4-BE49-F238E27FC236}">
              <a16:creationId xmlns:a16="http://schemas.microsoft.com/office/drawing/2014/main" id="{4730C302-3258-42FD-A977-7D0C2665D969}"/>
            </a:ext>
            <a:ext uri="{147F2762-F138-4A5C-976F-8EAC2B608ADB}">
              <a16:predDERef xmlns:a16="http://schemas.microsoft.com/office/drawing/2014/main" pred="{07999951-713B-4216-BF4C-9032619353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8275" y="9201150"/>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304800</xdr:colOff>
      <xdr:row>31</xdr:row>
      <xdr:rowOff>190500</xdr:rowOff>
    </xdr:from>
    <xdr:to>
      <xdr:col>20</xdr:col>
      <xdr:colOff>0</xdr:colOff>
      <xdr:row>32</xdr:row>
      <xdr:rowOff>200025</xdr:rowOff>
    </xdr:to>
    <xdr:pic>
      <xdr:nvPicPr>
        <xdr:cNvPr id="7" name="図 1" descr="ボール２">
          <a:extLst>
            <a:ext uri="{FF2B5EF4-FFF2-40B4-BE49-F238E27FC236}">
              <a16:creationId xmlns:a16="http://schemas.microsoft.com/office/drawing/2014/main" id="{70AE8487-B477-4E59-9153-A28A4C5D3735}"/>
            </a:ext>
            <a:ext uri="{147F2762-F138-4A5C-976F-8EAC2B608ADB}">
              <a16:predDERef xmlns:a16="http://schemas.microsoft.com/office/drawing/2014/main" pred="{4730C302-3258-42FD-A977-7D0C2665D9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8275" y="9201150"/>
          <a:ext cx="4191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X44"/>
  <sheetViews>
    <sheetView view="pageBreakPreview" topLeftCell="A10" zoomScaleNormal="50" zoomScaleSheetLayoutView="100" workbookViewId="0">
      <selection activeCell="N9" sqref="N9"/>
    </sheetView>
  </sheetViews>
  <sheetFormatPr defaultRowHeight="13.5"/>
  <sheetData>
    <row r="1" spans="1:24" ht="29.25" customHeight="1">
      <c r="A1" s="160"/>
      <c r="B1" s="160"/>
      <c r="C1" s="160"/>
      <c r="D1" s="160"/>
      <c r="E1" s="160"/>
      <c r="F1" s="160"/>
      <c r="G1" s="160"/>
      <c r="H1" s="160"/>
      <c r="I1" s="160"/>
      <c r="J1" s="160"/>
      <c r="K1" s="160"/>
    </row>
    <row r="2" spans="1:24" s="22" customFormat="1" ht="51.75" customHeight="1">
      <c r="A2" s="206"/>
      <c r="B2" s="206"/>
      <c r="C2" s="206"/>
      <c r="D2" s="206"/>
      <c r="E2" s="206"/>
      <c r="F2" s="206"/>
      <c r="G2" s="206"/>
      <c r="H2" s="206"/>
      <c r="I2" s="206"/>
      <c r="J2" s="206"/>
      <c r="K2" s="206"/>
      <c r="L2" s="21"/>
      <c r="X2" s="23"/>
    </row>
    <row r="3" spans="1:24" s="22" customFormat="1" ht="19.5" customHeight="1">
      <c r="A3" s="161"/>
      <c r="B3" s="162"/>
      <c r="C3" s="162"/>
      <c r="D3" s="162"/>
      <c r="E3" s="162"/>
      <c r="F3" s="162"/>
      <c r="G3" s="162"/>
      <c r="H3" s="162"/>
      <c r="I3" s="162"/>
      <c r="J3" s="162"/>
      <c r="K3" s="162"/>
      <c r="X3" s="23"/>
    </row>
    <row r="4" spans="1:24" s="22" customFormat="1" ht="19.5" customHeight="1">
      <c r="A4" s="161"/>
      <c r="B4" s="162"/>
      <c r="C4" s="162"/>
      <c r="D4" s="162"/>
      <c r="E4" s="162"/>
      <c r="F4" s="162"/>
      <c r="G4" s="162"/>
      <c r="H4" s="162"/>
      <c r="I4" s="162"/>
      <c r="J4" s="162"/>
      <c r="K4" s="162"/>
      <c r="X4" s="23"/>
    </row>
    <row r="5" spans="1:24" s="22" customFormat="1" ht="19.5" customHeight="1">
      <c r="A5" s="161"/>
      <c r="B5" s="162"/>
      <c r="C5" s="162"/>
      <c r="D5" s="162"/>
      <c r="E5" s="162"/>
      <c r="F5" s="162"/>
      <c r="G5" s="162"/>
      <c r="H5" s="162"/>
      <c r="I5" s="162"/>
      <c r="J5" s="162"/>
      <c r="K5" s="162"/>
      <c r="X5" s="23"/>
    </row>
    <row r="6" spans="1:24" s="22" customFormat="1" ht="19.5" customHeight="1">
      <c r="A6" s="161"/>
      <c r="B6" s="162"/>
      <c r="C6" s="162"/>
      <c r="D6" s="162"/>
      <c r="E6" s="162"/>
      <c r="F6" s="162"/>
      <c r="G6" s="162"/>
      <c r="H6" s="162"/>
      <c r="I6" s="162"/>
      <c r="J6" s="162"/>
      <c r="K6" s="162"/>
      <c r="X6" s="23"/>
    </row>
    <row r="7" spans="1:24" s="22" customFormat="1" ht="19.5" customHeight="1">
      <c r="A7" s="161"/>
      <c r="B7" s="162"/>
      <c r="C7" s="162"/>
      <c r="D7" s="162"/>
      <c r="E7" s="162"/>
      <c r="F7" s="162"/>
      <c r="G7" s="162"/>
      <c r="H7" s="162"/>
      <c r="I7" s="162"/>
      <c r="J7" s="162"/>
      <c r="K7" s="162"/>
      <c r="X7" s="23"/>
    </row>
    <row r="8" spans="1:24" s="22" customFormat="1" ht="19.5" customHeight="1">
      <c r="A8" s="161"/>
      <c r="B8" s="162"/>
      <c r="C8" s="162"/>
      <c r="D8" s="162"/>
      <c r="E8" s="162"/>
      <c r="F8" s="162"/>
      <c r="G8" s="162"/>
      <c r="H8" s="162"/>
      <c r="I8" s="162"/>
      <c r="J8" s="162"/>
      <c r="K8" s="162"/>
      <c r="X8" s="23"/>
    </row>
    <row r="9" spans="1:24" s="22" customFormat="1" ht="19.5" customHeight="1">
      <c r="A9" s="161"/>
      <c r="B9" s="162"/>
      <c r="C9" s="162"/>
      <c r="D9" s="162"/>
      <c r="E9" s="162"/>
      <c r="F9" s="162"/>
      <c r="G9" s="162"/>
      <c r="H9" s="162"/>
      <c r="I9" s="162"/>
      <c r="J9" s="162"/>
      <c r="K9" s="162"/>
      <c r="X9" s="23"/>
    </row>
    <row r="10" spans="1:24" s="22" customFormat="1" ht="19.5" customHeight="1">
      <c r="A10" s="161"/>
      <c r="B10" s="162"/>
      <c r="C10" s="162"/>
      <c r="D10" s="162"/>
      <c r="E10" s="162"/>
      <c r="F10" s="162"/>
      <c r="G10" s="162"/>
      <c r="H10" s="162"/>
      <c r="I10" s="162"/>
      <c r="J10" s="162"/>
      <c r="K10" s="162"/>
      <c r="X10" s="23"/>
    </row>
    <row r="11" spans="1:24" s="22" customFormat="1" ht="19.5" customHeight="1">
      <c r="A11" s="161"/>
      <c r="B11" s="162"/>
      <c r="C11" s="162"/>
      <c r="D11" s="162"/>
      <c r="E11" s="162"/>
      <c r="F11" s="162"/>
      <c r="G11" s="162"/>
      <c r="H11" s="162"/>
      <c r="I11" s="162"/>
      <c r="J11" s="162"/>
      <c r="K11" s="162"/>
      <c r="X11" s="23"/>
    </row>
    <row r="12" spans="1:24" s="22" customFormat="1" ht="19.5" customHeight="1">
      <c r="A12" s="161"/>
      <c r="B12" s="162"/>
      <c r="C12" s="162"/>
      <c r="D12" s="162"/>
      <c r="E12" s="162"/>
      <c r="F12" s="162"/>
      <c r="G12" s="162"/>
      <c r="H12" s="162"/>
      <c r="I12" s="162"/>
      <c r="J12" s="162"/>
      <c r="K12" s="162"/>
      <c r="X12" s="23"/>
    </row>
    <row r="13" spans="1:24" s="22" customFormat="1" ht="19.5" customHeight="1">
      <c r="A13" s="161"/>
      <c r="B13" s="162"/>
      <c r="C13" s="162"/>
      <c r="D13" s="162"/>
      <c r="E13" s="162"/>
      <c r="F13" s="162"/>
      <c r="G13" s="162"/>
      <c r="H13" s="162"/>
      <c r="I13" s="162"/>
      <c r="J13" s="162"/>
      <c r="K13" s="162"/>
      <c r="X13" s="23"/>
    </row>
    <row r="14" spans="1:24" s="22" customFormat="1" ht="19.5" customHeight="1">
      <c r="A14" s="161"/>
      <c r="B14" s="162"/>
      <c r="C14" s="162"/>
      <c r="D14" s="162"/>
      <c r="E14" s="162"/>
      <c r="F14" s="162"/>
      <c r="G14" s="162"/>
      <c r="H14" s="162"/>
      <c r="I14" s="162"/>
      <c r="J14" s="162"/>
      <c r="K14" s="162"/>
      <c r="X14" s="23"/>
    </row>
    <row r="15" spans="1:24" s="22" customFormat="1" ht="19.5" customHeight="1">
      <c r="A15" s="161"/>
      <c r="B15" s="162"/>
      <c r="C15" s="162"/>
      <c r="D15" s="162"/>
      <c r="E15" s="162"/>
      <c r="F15" s="162"/>
      <c r="G15" s="162"/>
      <c r="H15" s="162"/>
      <c r="I15" s="162"/>
      <c r="J15" s="162"/>
      <c r="K15" s="162"/>
      <c r="X15" s="23"/>
    </row>
    <row r="16" spans="1:24" s="22" customFormat="1" ht="19.5" customHeight="1">
      <c r="A16" s="161"/>
      <c r="B16" s="162"/>
      <c r="C16" s="162"/>
      <c r="D16" s="162"/>
      <c r="E16" s="162"/>
      <c r="F16" s="162"/>
      <c r="G16" s="162"/>
      <c r="H16" s="162"/>
      <c r="I16" s="162"/>
      <c r="J16" s="162"/>
      <c r="K16" s="162"/>
      <c r="X16" s="23"/>
    </row>
    <row r="17" spans="1:24" s="22" customFormat="1" ht="19.5" customHeight="1">
      <c r="A17" s="161"/>
      <c r="B17" s="162"/>
      <c r="C17" s="162"/>
      <c r="D17" s="162"/>
      <c r="E17" s="162"/>
      <c r="F17" s="162"/>
      <c r="G17" s="162"/>
      <c r="H17" s="162"/>
      <c r="I17" s="162"/>
      <c r="J17" s="162"/>
      <c r="K17" s="162"/>
      <c r="X17" s="23"/>
    </row>
    <row r="18" spans="1:24" s="22" customFormat="1" ht="19.5" customHeight="1">
      <c r="A18" s="161"/>
      <c r="B18" s="162"/>
      <c r="C18" s="162"/>
      <c r="D18" s="162"/>
      <c r="E18" s="162"/>
      <c r="F18" s="162"/>
      <c r="G18" s="162"/>
      <c r="H18" s="162"/>
      <c r="I18" s="162"/>
      <c r="J18" s="162"/>
      <c r="K18" s="162"/>
      <c r="X18" s="23"/>
    </row>
    <row r="19" spans="1:24" s="22" customFormat="1" ht="19.5" customHeight="1">
      <c r="A19" s="161"/>
      <c r="B19" s="162"/>
      <c r="C19" s="162"/>
      <c r="D19" s="162"/>
      <c r="E19" s="162"/>
      <c r="F19" s="162"/>
      <c r="G19" s="162"/>
      <c r="H19" s="162"/>
      <c r="I19" s="162"/>
      <c r="J19" s="162"/>
      <c r="K19" s="162"/>
      <c r="X19" s="23"/>
    </row>
    <row r="20" spans="1:24" s="22" customFormat="1" ht="19.5" customHeight="1">
      <c r="A20" s="161"/>
      <c r="B20" s="162"/>
      <c r="C20" s="162"/>
      <c r="D20" s="162"/>
      <c r="E20" s="162"/>
      <c r="F20" s="162"/>
      <c r="G20" s="162"/>
      <c r="H20" s="162"/>
      <c r="I20" s="162"/>
      <c r="J20" s="162"/>
      <c r="K20" s="162"/>
      <c r="X20" s="23"/>
    </row>
    <row r="21" spans="1:24" s="22" customFormat="1" ht="19.5" customHeight="1">
      <c r="A21" s="161"/>
      <c r="B21" s="162"/>
      <c r="C21" s="162"/>
      <c r="D21" s="162"/>
      <c r="E21" s="162"/>
      <c r="F21" s="162"/>
      <c r="G21" s="162"/>
      <c r="H21" s="162"/>
      <c r="I21" s="162"/>
      <c r="J21" s="162"/>
      <c r="K21" s="162"/>
      <c r="X21" s="23"/>
    </row>
    <row r="22" spans="1:24" s="22" customFormat="1" ht="19.5" customHeight="1">
      <c r="A22" s="161"/>
      <c r="B22" s="162"/>
      <c r="C22" s="162"/>
      <c r="D22" s="162"/>
      <c r="E22" s="162"/>
      <c r="F22" s="162"/>
      <c r="G22" s="162"/>
      <c r="H22" s="162"/>
      <c r="I22" s="162"/>
      <c r="J22" s="162"/>
      <c r="K22" s="162"/>
      <c r="X22" s="23"/>
    </row>
    <row r="23" spans="1:24" s="22" customFormat="1" ht="19.5" customHeight="1">
      <c r="A23" s="161"/>
      <c r="B23" s="162"/>
      <c r="C23" s="162"/>
      <c r="D23" s="162"/>
      <c r="E23" s="162"/>
      <c r="F23" s="162"/>
      <c r="G23" s="162"/>
      <c r="H23" s="162"/>
      <c r="I23" s="162"/>
      <c r="J23" s="162"/>
      <c r="K23" s="162"/>
      <c r="X23" s="23"/>
    </row>
    <row r="24" spans="1:24" s="22" customFormat="1" ht="19.5" customHeight="1">
      <c r="A24" s="163"/>
      <c r="B24" s="164"/>
      <c r="C24" s="164"/>
      <c r="D24" s="164"/>
      <c r="E24" s="164"/>
      <c r="F24" s="164"/>
      <c r="G24" s="164"/>
      <c r="H24" s="164"/>
      <c r="I24" s="164"/>
      <c r="J24" s="164"/>
      <c r="K24" s="162"/>
      <c r="X24" s="23"/>
    </row>
    <row r="25" spans="1:24" s="22" customFormat="1" ht="19.5" customHeight="1">
      <c r="A25" s="162"/>
      <c r="B25" s="162"/>
      <c r="C25" s="162"/>
      <c r="D25" s="162"/>
      <c r="E25" s="162"/>
      <c r="F25" s="162"/>
      <c r="G25" s="162"/>
      <c r="H25" s="165"/>
      <c r="I25" s="165"/>
      <c r="J25" s="164"/>
      <c r="K25" s="162"/>
      <c r="X25" s="23"/>
    </row>
    <row r="26" spans="1:24" s="22" customFormat="1" ht="19.5" customHeight="1">
      <c r="A26" s="162"/>
      <c r="B26" s="162"/>
      <c r="C26" s="162"/>
      <c r="D26" s="162"/>
      <c r="E26" s="162"/>
      <c r="F26" s="162"/>
      <c r="G26" s="162"/>
      <c r="H26" s="165"/>
      <c r="I26" s="165"/>
      <c r="J26" s="164"/>
      <c r="K26" s="162"/>
      <c r="X26" s="23"/>
    </row>
    <row r="27" spans="1:24" s="22" customFormat="1" ht="19.5" customHeight="1">
      <c r="A27" s="162"/>
      <c r="B27" s="162"/>
      <c r="C27" s="162"/>
      <c r="D27" s="162"/>
      <c r="E27" s="162"/>
      <c r="F27" s="162"/>
      <c r="G27" s="162"/>
      <c r="H27" s="165"/>
      <c r="I27" s="165"/>
      <c r="J27" s="164"/>
      <c r="K27" s="162"/>
      <c r="X27" s="23"/>
    </row>
    <row r="28" spans="1:24" s="22" customFormat="1" ht="19.5" customHeight="1">
      <c r="A28" s="162"/>
      <c r="B28" s="166" t="s">
        <v>0</v>
      </c>
      <c r="C28" s="167"/>
      <c r="D28" s="168"/>
      <c r="E28" s="167" t="s">
        <v>1</v>
      </c>
      <c r="F28" s="167"/>
      <c r="G28" s="168"/>
      <c r="H28" s="165"/>
      <c r="I28" s="165"/>
      <c r="J28" s="164"/>
      <c r="K28" s="162"/>
      <c r="X28" s="23"/>
    </row>
    <row r="29" spans="1:24" s="22" customFormat="1" ht="19.5" customHeight="1">
      <c r="A29" s="162"/>
      <c r="B29" s="166"/>
      <c r="C29" s="167"/>
      <c r="D29" s="168"/>
      <c r="E29" s="167"/>
      <c r="F29" s="167"/>
      <c r="G29" s="168"/>
      <c r="H29" s="165"/>
      <c r="I29" s="165"/>
      <c r="J29" s="164"/>
      <c r="K29" s="162"/>
      <c r="X29" s="23"/>
    </row>
    <row r="30" spans="1:24" s="22" customFormat="1" ht="19.5" customHeight="1">
      <c r="A30" s="162"/>
      <c r="B30" s="166"/>
      <c r="C30" s="167"/>
      <c r="D30" s="168"/>
      <c r="E30" s="167"/>
      <c r="F30" s="167"/>
      <c r="G30" s="168"/>
      <c r="H30" s="165"/>
      <c r="I30" s="165"/>
      <c r="J30" s="164"/>
      <c r="K30" s="162"/>
      <c r="X30" s="23"/>
    </row>
    <row r="31" spans="1:24" s="22" customFormat="1" ht="19.5" customHeight="1">
      <c r="A31" s="162"/>
      <c r="B31" s="166" t="s">
        <v>2</v>
      </c>
      <c r="C31" s="167"/>
      <c r="D31" s="168"/>
      <c r="E31" s="167" t="s">
        <v>3</v>
      </c>
      <c r="F31" s="167"/>
      <c r="G31" s="168"/>
      <c r="H31" s="165"/>
      <c r="I31" s="165"/>
      <c r="J31" s="164"/>
      <c r="K31" s="162"/>
      <c r="X31" s="23"/>
    </row>
    <row r="32" spans="1:24" s="22" customFormat="1" ht="19.5" customHeight="1">
      <c r="A32" s="162"/>
      <c r="B32" s="168"/>
      <c r="C32" s="168"/>
      <c r="D32" s="168"/>
      <c r="E32" s="167" t="s">
        <v>4</v>
      </c>
      <c r="F32" s="167"/>
      <c r="G32" s="168"/>
      <c r="H32" s="165"/>
      <c r="I32" s="165"/>
      <c r="J32" s="164"/>
      <c r="K32" s="162"/>
      <c r="X32" s="23"/>
    </row>
    <row r="33" spans="1:24" s="22" customFormat="1" ht="19.5" customHeight="1">
      <c r="A33" s="162"/>
      <c r="B33" s="168"/>
      <c r="C33" s="168"/>
      <c r="D33" s="168"/>
      <c r="E33" s="168"/>
      <c r="F33" s="168"/>
      <c r="G33" s="167" t="s">
        <v>5</v>
      </c>
      <c r="H33" s="165"/>
      <c r="I33" s="165"/>
      <c r="J33" s="164"/>
      <c r="K33" s="162"/>
      <c r="X33" s="23"/>
    </row>
    <row r="34" spans="1:24" s="22" customFormat="1" ht="19.5" customHeight="1">
      <c r="A34" s="162"/>
      <c r="B34" s="168"/>
      <c r="C34" s="168"/>
      <c r="D34" s="168"/>
      <c r="E34" s="168"/>
      <c r="F34" s="168"/>
      <c r="G34" s="167" t="s">
        <v>6</v>
      </c>
      <c r="H34" s="165"/>
      <c r="I34" s="165"/>
      <c r="J34" s="164"/>
      <c r="K34" s="162"/>
      <c r="X34" s="23"/>
    </row>
    <row r="35" spans="1:24" s="22" customFormat="1" ht="19.5" customHeight="1">
      <c r="A35" s="162"/>
      <c r="B35" s="168"/>
      <c r="C35" s="168"/>
      <c r="D35" s="168"/>
      <c r="E35" s="168"/>
      <c r="F35" s="168"/>
      <c r="G35" s="168"/>
      <c r="H35" s="165"/>
      <c r="I35" s="165"/>
      <c r="J35" s="164"/>
      <c r="K35" s="162"/>
      <c r="X35" s="23"/>
    </row>
    <row r="36" spans="1:24" s="22" customFormat="1" ht="19.5" customHeight="1">
      <c r="A36" s="162"/>
      <c r="B36" s="169" t="s">
        <v>7</v>
      </c>
      <c r="C36" s="170"/>
      <c r="D36" s="170" t="s">
        <v>8</v>
      </c>
      <c r="E36" s="168"/>
      <c r="F36" s="167"/>
      <c r="G36" s="168"/>
      <c r="H36" s="165"/>
      <c r="I36" s="165"/>
      <c r="J36" s="164"/>
      <c r="K36" s="162"/>
      <c r="X36" s="23"/>
    </row>
    <row r="37" spans="1:24" ht="21.75">
      <c r="A37" s="160"/>
      <c r="B37" s="169"/>
      <c r="C37" s="170"/>
      <c r="D37" s="170"/>
      <c r="E37" s="171"/>
      <c r="F37" s="171"/>
      <c r="G37" s="171"/>
      <c r="H37" s="160"/>
      <c r="I37" s="160"/>
      <c r="J37" s="160"/>
      <c r="K37" s="160"/>
    </row>
    <row r="38" spans="1:24" ht="21.75" customHeight="1">
      <c r="A38" s="160"/>
      <c r="B38" s="169" t="s">
        <v>9</v>
      </c>
      <c r="C38" s="170"/>
      <c r="D38" s="170" t="s">
        <v>10</v>
      </c>
      <c r="E38" s="171"/>
      <c r="F38" s="171"/>
      <c r="G38" s="171"/>
      <c r="H38" s="160"/>
      <c r="I38" s="160"/>
      <c r="J38" s="160"/>
      <c r="K38" s="160"/>
    </row>
    <row r="39" spans="1:24" ht="21.75" customHeight="1">
      <c r="A39" s="160"/>
      <c r="B39" s="160"/>
      <c r="C39" s="160"/>
      <c r="D39" s="170" t="s">
        <v>11</v>
      </c>
      <c r="E39" s="160"/>
      <c r="F39" s="160"/>
      <c r="G39" s="160"/>
      <c r="H39" s="160"/>
      <c r="I39" s="160"/>
      <c r="J39" s="160"/>
      <c r="K39" s="160"/>
    </row>
    <row r="40" spans="1:24" s="22" customFormat="1" ht="19.5" customHeight="1">
      <c r="A40" s="162"/>
      <c r="B40" s="162"/>
      <c r="C40" s="162"/>
      <c r="D40" s="162"/>
      <c r="E40" s="162"/>
      <c r="F40" s="162"/>
      <c r="G40" s="162"/>
      <c r="H40" s="165"/>
      <c r="I40" s="165"/>
      <c r="J40" s="164"/>
      <c r="K40" s="162"/>
      <c r="X40" s="23"/>
    </row>
    <row r="41" spans="1:24" ht="21.75" customHeight="1">
      <c r="A41" s="160"/>
      <c r="B41" s="169" t="s">
        <v>12</v>
      </c>
      <c r="C41" s="160"/>
      <c r="D41" s="160"/>
      <c r="E41" s="160"/>
      <c r="F41" s="160"/>
      <c r="G41" s="160"/>
      <c r="H41" s="160"/>
      <c r="I41" s="160"/>
      <c r="J41" s="160"/>
      <c r="K41" s="160"/>
    </row>
    <row r="42" spans="1:24">
      <c r="A42" s="160"/>
      <c r="B42" s="160"/>
      <c r="C42" s="160"/>
      <c r="D42" s="160"/>
      <c r="E42" s="160"/>
      <c r="F42" s="160"/>
      <c r="G42" s="160"/>
      <c r="H42" s="160"/>
      <c r="I42" s="160"/>
      <c r="J42" s="160"/>
      <c r="K42" s="160"/>
    </row>
    <row r="43" spans="1:24">
      <c r="A43" s="160"/>
      <c r="B43" s="160"/>
      <c r="C43" s="160"/>
      <c r="D43" s="160"/>
      <c r="E43" s="160"/>
      <c r="F43" s="160"/>
      <c r="G43" s="160"/>
      <c r="H43" s="160"/>
      <c r="I43" s="160"/>
      <c r="J43" s="160"/>
      <c r="K43" s="160"/>
    </row>
    <row r="44" spans="1:24">
      <c r="A44" s="160"/>
      <c r="B44" s="160"/>
      <c r="C44" s="160"/>
      <c r="D44" s="160"/>
      <c r="E44" s="160"/>
      <c r="F44" s="160"/>
      <c r="G44" s="160"/>
      <c r="H44" s="160"/>
      <c r="I44" s="160"/>
      <c r="J44" s="160"/>
      <c r="K44" s="160"/>
    </row>
  </sheetData>
  <mergeCells count="1">
    <mergeCell ref="A2:K2"/>
  </mergeCells>
  <phoneticPr fontId="2"/>
  <printOptions horizontalCentered="1" verticalCentered="1"/>
  <pageMargins left="0" right="0" top="0" bottom="0" header="0.51181102362204722" footer="0.51181102362204722"/>
  <pageSetup paperSize="9" orientation="portrait"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127"/>
  <sheetViews>
    <sheetView view="pageBreakPreview" topLeftCell="A110" zoomScale="120" zoomScaleNormal="100" zoomScaleSheetLayoutView="120" workbookViewId="0">
      <selection activeCell="N104" sqref="N104"/>
    </sheetView>
  </sheetViews>
  <sheetFormatPr defaultRowHeight="15"/>
  <cols>
    <col min="1" max="1" width="15" style="24" customWidth="1"/>
    <col min="2" max="2" width="4.25" style="24" customWidth="1"/>
    <col min="3" max="6" width="11.625" style="25" customWidth="1"/>
    <col min="7" max="7" width="9.625" style="25" customWidth="1"/>
    <col min="8" max="8" width="11" style="25" customWidth="1"/>
    <col min="9" max="9" width="4.75" customWidth="1"/>
  </cols>
  <sheetData>
    <row r="1" spans="1:8" ht="25.5">
      <c r="A1" s="211" t="s">
        <v>13</v>
      </c>
      <c r="B1" s="211"/>
      <c r="C1" s="211"/>
      <c r="D1" s="211"/>
      <c r="E1" s="211"/>
      <c r="F1" s="211"/>
      <c r="G1" s="211"/>
      <c r="H1" s="211"/>
    </row>
    <row r="2" spans="1:8" ht="25.5">
      <c r="A2" s="45"/>
      <c r="B2" s="45"/>
      <c r="C2" s="45"/>
      <c r="D2" s="45"/>
      <c r="E2" s="45"/>
      <c r="F2" s="45"/>
      <c r="G2" s="45"/>
      <c r="H2" s="45"/>
    </row>
    <row r="3" spans="1:8" ht="18.95" customHeight="1"/>
    <row r="4" spans="1:8" ht="18.95" customHeight="1">
      <c r="A4" s="27" t="s">
        <v>14</v>
      </c>
      <c r="B4" s="28"/>
      <c r="C4" s="29" t="s">
        <v>15</v>
      </c>
    </row>
    <row r="5" spans="1:8" ht="18.95" customHeight="1">
      <c r="A5" s="27"/>
      <c r="B5" s="28"/>
    </row>
    <row r="6" spans="1:8" ht="18.95" customHeight="1">
      <c r="A6" s="27" t="s">
        <v>16</v>
      </c>
      <c r="B6" s="28"/>
      <c r="C6" s="25" t="s">
        <v>17</v>
      </c>
    </row>
    <row r="7" spans="1:8" ht="18.95" customHeight="1">
      <c r="A7" s="30"/>
      <c r="B7" s="25"/>
      <c r="D7" s="25" t="s">
        <v>18</v>
      </c>
    </row>
    <row r="8" spans="1:8" ht="18.95" customHeight="1">
      <c r="A8" s="30"/>
      <c r="B8" s="25"/>
      <c r="D8" s="25" t="s">
        <v>19</v>
      </c>
    </row>
    <row r="9" spans="1:8" ht="18.95" customHeight="1">
      <c r="A9" s="30"/>
      <c r="B9" s="25"/>
      <c r="D9" s="63" t="s">
        <v>20</v>
      </c>
    </row>
    <row r="10" spans="1:8" ht="18.95" customHeight="1">
      <c r="A10" s="30"/>
      <c r="B10" s="25"/>
      <c r="C10" s="25" t="s">
        <v>21</v>
      </c>
    </row>
    <row r="11" spans="1:8" ht="18.95" customHeight="1">
      <c r="A11" s="30"/>
      <c r="B11" s="25"/>
    </row>
    <row r="12" spans="1:8" ht="18.95" customHeight="1">
      <c r="A12" s="27" t="s">
        <v>22</v>
      </c>
      <c r="B12" s="25"/>
      <c r="C12" s="25" t="s">
        <v>23</v>
      </c>
    </row>
    <row r="13" spans="1:8" ht="18.95" customHeight="1">
      <c r="B13" s="25"/>
    </row>
    <row r="14" spans="1:8" ht="18.95" customHeight="1">
      <c r="A14" s="27" t="s">
        <v>24</v>
      </c>
      <c r="B14" s="25"/>
      <c r="C14" s="25" t="s">
        <v>25</v>
      </c>
    </row>
    <row r="15" spans="1:8" ht="18.95" customHeight="1">
      <c r="A15" s="30"/>
      <c r="B15" s="25"/>
    </row>
    <row r="16" spans="1:8" ht="18.95" customHeight="1">
      <c r="A16" s="27" t="s">
        <v>26</v>
      </c>
    </row>
    <row r="17" spans="1:17" ht="18.95" customHeight="1">
      <c r="A17" s="146" t="s">
        <v>27</v>
      </c>
      <c r="C17" s="145"/>
    </row>
    <row r="18" spans="1:17" ht="18.95" customHeight="1">
      <c r="A18" s="25" t="s">
        <v>28</v>
      </c>
      <c r="B18" s="25" t="s">
        <v>29</v>
      </c>
    </row>
    <row r="19" spans="1:17" ht="18.95" customHeight="1">
      <c r="A19" s="25"/>
      <c r="B19" s="25"/>
      <c r="D19" s="25" t="s">
        <v>30</v>
      </c>
    </row>
    <row r="20" spans="1:17" ht="18.95" customHeight="1">
      <c r="A20" s="25" t="s">
        <v>31</v>
      </c>
      <c r="B20" s="25" t="s">
        <v>32</v>
      </c>
    </row>
    <row r="21" spans="1:17" ht="18.95" customHeight="1">
      <c r="A21" s="25"/>
      <c r="B21" s="25"/>
      <c r="C21" t="s">
        <v>33</v>
      </c>
    </row>
    <row r="22" spans="1:17" ht="18.95" customHeight="1">
      <c r="A22" s="27"/>
      <c r="C22" s="25" t="s">
        <v>34</v>
      </c>
    </row>
    <row r="23" spans="1:17" ht="18.95" customHeight="1">
      <c r="A23" s="27"/>
      <c r="B23" s="26"/>
      <c r="C23" s="37" t="s">
        <v>35</v>
      </c>
    </row>
    <row r="24" spans="1:17" ht="18.95" customHeight="1">
      <c r="A24" s="37" t="s">
        <v>36</v>
      </c>
      <c r="B24" s="25" t="s">
        <v>37</v>
      </c>
      <c r="D24" s="25" t="s">
        <v>38</v>
      </c>
      <c r="K24" s="59"/>
      <c r="L24" s="59"/>
      <c r="M24" s="59"/>
      <c r="N24" s="59"/>
      <c r="O24" s="59"/>
      <c r="P24" s="59"/>
      <c r="Q24" s="59"/>
    </row>
    <row r="25" spans="1:17" ht="18.95" customHeight="1">
      <c r="A25" s="144"/>
      <c r="B25" s="25" t="s">
        <v>39</v>
      </c>
      <c r="D25" s="25" t="s">
        <v>38</v>
      </c>
      <c r="K25" s="59"/>
      <c r="L25" s="59"/>
      <c r="M25" s="59"/>
      <c r="N25" s="59"/>
      <c r="O25" s="59"/>
      <c r="P25" s="59"/>
      <c r="Q25" s="59"/>
    </row>
    <row r="26" spans="1:17" ht="18.95" customHeight="1">
      <c r="A26" s="146" t="s">
        <v>40</v>
      </c>
      <c r="K26" s="34"/>
      <c r="L26" s="34"/>
      <c r="M26" s="34"/>
      <c r="N26" s="34"/>
      <c r="O26" s="34"/>
      <c r="P26" s="34"/>
      <c r="Q26" s="34"/>
    </row>
    <row r="27" spans="1:17" ht="18.95" customHeight="1">
      <c r="A27" s="37" t="s">
        <v>28</v>
      </c>
      <c r="B27" s="210" t="s">
        <v>41</v>
      </c>
      <c r="C27" s="210"/>
      <c r="D27" s="210"/>
      <c r="E27" s="210"/>
      <c r="F27" s="210"/>
      <c r="G27" s="210"/>
      <c r="H27" s="210"/>
      <c r="K27" s="34"/>
      <c r="L27" s="34"/>
      <c r="M27" s="34"/>
      <c r="N27" s="34"/>
      <c r="O27" s="34"/>
      <c r="P27" s="34"/>
      <c r="Q27" s="34"/>
    </row>
    <row r="28" spans="1:17" ht="18.95" customHeight="1">
      <c r="A28" s="27"/>
      <c r="B28" s="210" t="s">
        <v>42</v>
      </c>
      <c r="C28" s="210"/>
      <c r="D28" s="210"/>
      <c r="E28" s="210"/>
      <c r="F28" s="210"/>
      <c r="G28" s="210"/>
      <c r="H28" s="210"/>
      <c r="K28" s="34"/>
      <c r="L28" s="34"/>
      <c r="M28" s="34"/>
      <c r="N28" s="34"/>
      <c r="O28" s="34"/>
      <c r="P28" s="34"/>
      <c r="Q28" s="34"/>
    </row>
    <row r="29" spans="1:17" ht="18.95" customHeight="1">
      <c r="A29" s="27"/>
      <c r="B29" s="209" t="s">
        <v>43</v>
      </c>
      <c r="C29" s="209"/>
      <c r="D29" s="209"/>
      <c r="E29" s="209"/>
      <c r="F29" s="209"/>
      <c r="G29" s="209"/>
      <c r="H29" s="209"/>
      <c r="I29" s="209"/>
      <c r="K29" s="207"/>
      <c r="L29" s="212"/>
      <c r="M29" s="212"/>
      <c r="N29" s="212"/>
      <c r="O29" s="212"/>
      <c r="P29" s="212"/>
      <c r="Q29" s="212"/>
    </row>
    <row r="30" spans="1:17" ht="18.95" customHeight="1">
      <c r="A30" s="27"/>
      <c r="B30" s="25" t="s">
        <v>44</v>
      </c>
      <c r="K30" s="34"/>
      <c r="L30" s="34"/>
      <c r="M30" s="34"/>
      <c r="N30" s="34"/>
      <c r="O30" s="34"/>
      <c r="P30" s="34"/>
      <c r="Q30" s="34"/>
    </row>
    <row r="31" spans="1:17" ht="18.95" customHeight="1">
      <c r="A31" s="27"/>
      <c r="B31" s="25" t="s">
        <v>45</v>
      </c>
      <c r="K31" s="207"/>
      <c r="L31" s="207"/>
      <c r="M31" s="207"/>
      <c r="N31" s="207"/>
      <c r="O31" s="207"/>
      <c r="P31" s="207"/>
      <c r="Q31" s="207"/>
    </row>
    <row r="32" spans="1:17" ht="18.95" customHeight="1">
      <c r="A32" s="27"/>
      <c r="B32" s="25" t="s">
        <v>46</v>
      </c>
      <c r="K32" s="34"/>
      <c r="L32" s="34"/>
      <c r="M32" s="34"/>
      <c r="N32" s="34"/>
      <c r="O32" s="34"/>
      <c r="P32" s="34"/>
      <c r="Q32" s="34"/>
    </row>
    <row r="33" spans="1:17" ht="18.95" customHeight="1">
      <c r="A33" s="27"/>
      <c r="B33" s="25" t="s">
        <v>47</v>
      </c>
      <c r="K33" s="34"/>
      <c r="L33" s="34"/>
      <c r="M33" s="34"/>
      <c r="N33" s="34"/>
      <c r="O33" s="34"/>
      <c r="P33" s="34"/>
      <c r="Q33" s="34"/>
    </row>
    <row r="34" spans="1:17" ht="18.95" customHeight="1">
      <c r="A34" s="27"/>
      <c r="B34" s="208" t="s">
        <v>48</v>
      </c>
      <c r="C34" s="208"/>
      <c r="D34" s="208"/>
      <c r="E34" s="208"/>
      <c r="F34" s="208"/>
      <c r="G34" s="208"/>
      <c r="H34" s="208"/>
      <c r="K34" s="34"/>
      <c r="L34" s="34"/>
      <c r="M34" s="34"/>
      <c r="N34" s="34"/>
      <c r="O34" s="34"/>
      <c r="P34" s="34"/>
      <c r="Q34" s="34"/>
    </row>
    <row r="35" spans="1:17" ht="27" customHeight="1">
      <c r="A35" s="27"/>
      <c r="B35" s="209" t="s">
        <v>49</v>
      </c>
      <c r="C35" s="209"/>
      <c r="D35" s="209"/>
      <c r="E35" s="209"/>
      <c r="F35" s="209"/>
      <c r="G35" s="209"/>
      <c r="H35" s="209"/>
      <c r="K35" s="34"/>
      <c r="L35" s="34"/>
      <c r="M35" s="34"/>
      <c r="N35" s="34"/>
      <c r="O35" s="34"/>
      <c r="P35" s="34"/>
      <c r="Q35" s="34"/>
    </row>
    <row r="36" spans="1:17" ht="18.95" customHeight="1">
      <c r="A36" s="27"/>
      <c r="B36" s="210" t="s">
        <v>50</v>
      </c>
      <c r="C36" s="210"/>
      <c r="D36" s="210"/>
      <c r="E36" s="210"/>
      <c r="F36" s="210"/>
      <c r="G36" s="210"/>
      <c r="H36" s="210"/>
      <c r="K36" s="34"/>
      <c r="L36" s="34"/>
      <c r="M36" s="34"/>
      <c r="N36" s="34"/>
      <c r="O36" s="34"/>
      <c r="P36" s="34"/>
      <c r="Q36" s="34"/>
    </row>
    <row r="37" spans="1:17" ht="18.95" customHeight="1">
      <c r="A37" s="27"/>
      <c r="B37" s="37" t="s">
        <v>51</v>
      </c>
      <c r="C37" s="62"/>
      <c r="D37" s="37"/>
      <c r="E37" s="37"/>
      <c r="F37" s="37"/>
      <c r="G37" s="37"/>
      <c r="H37" s="37"/>
      <c r="K37" s="34"/>
      <c r="L37" s="34"/>
      <c r="M37" s="34"/>
      <c r="N37" s="34"/>
      <c r="O37" s="34"/>
      <c r="P37" s="34"/>
      <c r="Q37" s="34"/>
    </row>
    <row r="38" spans="1:17" ht="18.95" customHeight="1">
      <c r="A38" s="25" t="s">
        <v>31</v>
      </c>
      <c r="B38" s="25" t="s">
        <v>52</v>
      </c>
    </row>
    <row r="39" spans="1:17" ht="18.95" customHeight="1">
      <c r="A39" s="25"/>
      <c r="B39" s="25"/>
      <c r="C39" s="25" t="s">
        <v>53</v>
      </c>
      <c r="D39" s="158"/>
    </row>
    <row r="40" spans="1:17" ht="18.95" customHeight="1">
      <c r="A40" s="37" t="s">
        <v>36</v>
      </c>
      <c r="B40" s="25" t="s">
        <v>54</v>
      </c>
    </row>
    <row r="41" spans="1:17" ht="18.95" customHeight="1">
      <c r="A41" s="37"/>
      <c r="B41" s="25"/>
    </row>
    <row r="42" spans="1:17" ht="18.95" customHeight="1">
      <c r="A42" s="202" t="s">
        <v>55</v>
      </c>
    </row>
    <row r="43" spans="1:17" ht="18.95" customHeight="1">
      <c r="A43" s="27"/>
      <c r="B43" s="37" t="s">
        <v>56</v>
      </c>
    </row>
    <row r="44" spans="1:17" ht="18.95" customHeight="1">
      <c r="A44" s="27"/>
      <c r="C44" s="25" t="s">
        <v>57</v>
      </c>
    </row>
    <row r="45" spans="1:17" ht="18.95" customHeight="1">
      <c r="B45" s="26"/>
      <c r="C45" s="25" t="s">
        <v>58</v>
      </c>
    </row>
    <row r="46" spans="1:17" ht="18.95" customHeight="1">
      <c r="A46" s="27"/>
    </row>
    <row r="47" spans="1:17" ht="18.95" customHeight="1">
      <c r="A47" s="27"/>
      <c r="B47" s="26"/>
    </row>
    <row r="48" spans="1:17" ht="18.95" customHeight="1">
      <c r="A48" s="27" t="s">
        <v>59</v>
      </c>
      <c r="B48" s="26" t="s">
        <v>60</v>
      </c>
      <c r="C48" s="31" t="s">
        <v>61</v>
      </c>
    </row>
    <row r="49" spans="1:4" ht="18.95" customHeight="1">
      <c r="A49" s="30"/>
      <c r="B49" s="26" t="s">
        <v>60</v>
      </c>
      <c r="C49" s="25" t="s">
        <v>62</v>
      </c>
    </row>
    <row r="50" spans="1:4" ht="18.95" customHeight="1">
      <c r="A50" s="27"/>
      <c r="B50" s="26" t="s">
        <v>60</v>
      </c>
      <c r="C50" s="25" t="s">
        <v>63</v>
      </c>
    </row>
    <row r="51" spans="1:4" ht="18.95" customHeight="1">
      <c r="A51" s="27"/>
      <c r="B51" s="26"/>
      <c r="C51" s="31" t="s">
        <v>64</v>
      </c>
    </row>
    <row r="52" spans="1:4" ht="18.95" customHeight="1">
      <c r="A52" s="27"/>
      <c r="B52" s="26" t="s">
        <v>60</v>
      </c>
      <c r="C52" s="31" t="s">
        <v>65</v>
      </c>
    </row>
    <row r="53" spans="1:4" ht="18.95" customHeight="1">
      <c r="A53" s="27"/>
      <c r="B53" s="26"/>
    </row>
    <row r="54" spans="1:4" ht="18.95" customHeight="1">
      <c r="A54" s="27" t="s">
        <v>66</v>
      </c>
      <c r="B54" s="26" t="s">
        <v>60</v>
      </c>
      <c r="C54" s="25" t="s">
        <v>67</v>
      </c>
    </row>
    <row r="55" spans="1:4" ht="18.95" customHeight="1">
      <c r="A55" s="30"/>
      <c r="B55" s="26" t="s">
        <v>60</v>
      </c>
      <c r="C55" s="25" t="s">
        <v>68</v>
      </c>
    </row>
    <row r="56" spans="1:4" ht="18.95" customHeight="1">
      <c r="A56" s="30"/>
      <c r="B56" s="26" t="s">
        <v>60</v>
      </c>
      <c r="C56" s="25" t="s">
        <v>69</v>
      </c>
    </row>
    <row r="57" spans="1:4" ht="18.95" customHeight="1">
      <c r="A57" s="27"/>
      <c r="B57" s="26" t="s">
        <v>60</v>
      </c>
      <c r="C57" s="25" t="s">
        <v>70</v>
      </c>
    </row>
    <row r="58" spans="1:4" ht="18.95" customHeight="1">
      <c r="A58" s="27"/>
      <c r="B58" s="26" t="s">
        <v>60</v>
      </c>
      <c r="C58" s="25" t="s">
        <v>71</v>
      </c>
    </row>
    <row r="59" spans="1:4" ht="18.95" customHeight="1">
      <c r="A59" s="27"/>
      <c r="B59" s="26"/>
    </row>
    <row r="60" spans="1:4" ht="18.95" customHeight="1">
      <c r="A60" s="27" t="s">
        <v>72</v>
      </c>
      <c r="B60" s="27"/>
      <c r="C60" s="24" t="s">
        <v>73</v>
      </c>
      <c r="D60" s="32">
        <v>6000</v>
      </c>
    </row>
    <row r="61" spans="1:4" ht="18.95" customHeight="1">
      <c r="A61" s="30"/>
      <c r="C61" s="24" t="s">
        <v>74</v>
      </c>
      <c r="D61" s="32">
        <v>6000</v>
      </c>
    </row>
    <row r="62" spans="1:4" ht="18.95" customHeight="1">
      <c r="A62" s="30"/>
      <c r="C62" s="24" t="s">
        <v>75</v>
      </c>
      <c r="D62" s="32">
        <v>3000</v>
      </c>
    </row>
    <row r="63" spans="1:4" ht="18.95" customHeight="1">
      <c r="A63" s="30"/>
      <c r="C63" s="24"/>
      <c r="D63" s="32"/>
    </row>
    <row r="64" spans="1:4" ht="18.95" customHeight="1">
      <c r="A64" s="27" t="s">
        <v>76</v>
      </c>
      <c r="B64" s="26" t="s">
        <v>60</v>
      </c>
      <c r="C64" s="25" t="s">
        <v>77</v>
      </c>
    </row>
    <row r="65" spans="1:3" ht="18.95" customHeight="1">
      <c r="A65" s="27"/>
      <c r="B65" s="26"/>
      <c r="C65" s="25" t="s">
        <v>78</v>
      </c>
    </row>
    <row r="66" spans="1:3" ht="18.95" customHeight="1">
      <c r="A66" s="30"/>
      <c r="B66" s="26" t="s">
        <v>60</v>
      </c>
      <c r="C66" s="25" t="s">
        <v>79</v>
      </c>
    </row>
    <row r="67" spans="1:3" ht="18.95" customHeight="1">
      <c r="A67" s="27"/>
      <c r="B67" s="26" t="s">
        <v>60</v>
      </c>
      <c r="C67" s="25" t="s">
        <v>80</v>
      </c>
    </row>
    <row r="68" spans="1:3" ht="18.95" customHeight="1">
      <c r="A68" s="27"/>
      <c r="B68" s="25"/>
      <c r="C68" s="25" t="s">
        <v>81</v>
      </c>
    </row>
    <row r="69" spans="1:3" ht="18.95" customHeight="1">
      <c r="A69" s="27"/>
      <c r="B69" s="26" t="s">
        <v>60</v>
      </c>
      <c r="C69" s="25" t="s">
        <v>82</v>
      </c>
    </row>
    <row r="70" spans="1:3" ht="18.95" customHeight="1">
      <c r="A70" s="27"/>
      <c r="B70" s="25"/>
      <c r="C70" s="25" t="s">
        <v>83</v>
      </c>
    </row>
    <row r="71" spans="1:3" ht="18.95" customHeight="1">
      <c r="A71" s="27"/>
      <c r="B71" s="26" t="s">
        <v>60</v>
      </c>
      <c r="C71" s="25" t="s">
        <v>84</v>
      </c>
    </row>
    <row r="72" spans="1:3" ht="18.95" customHeight="1">
      <c r="A72" s="27"/>
      <c r="B72" s="26" t="s">
        <v>60</v>
      </c>
      <c r="C72" s="31" t="s">
        <v>85</v>
      </c>
    </row>
    <row r="73" spans="1:3" ht="18.95" customHeight="1">
      <c r="A73" s="27"/>
      <c r="B73" s="26"/>
      <c r="C73" s="25" t="s">
        <v>86</v>
      </c>
    </row>
    <row r="74" spans="1:3">
      <c r="A74" s="27"/>
      <c r="B74" s="26" t="s">
        <v>60</v>
      </c>
      <c r="C74" s="25" t="s">
        <v>87</v>
      </c>
    </row>
    <row r="75" spans="1:3">
      <c r="A75" s="27"/>
      <c r="B75" s="26"/>
      <c r="C75" s="25" t="s">
        <v>88</v>
      </c>
    </row>
    <row r="76" spans="1:3">
      <c r="A76" s="27"/>
      <c r="B76" s="25"/>
    </row>
    <row r="77" spans="1:3">
      <c r="A77" s="27"/>
      <c r="B77" s="25"/>
    </row>
    <row r="78" spans="1:3">
      <c r="A78" s="27"/>
      <c r="B78" s="25"/>
    </row>
    <row r="79" spans="1:3">
      <c r="A79" s="27"/>
      <c r="B79" s="25"/>
    </row>
    <row r="80" spans="1:3">
      <c r="A80" s="27"/>
      <c r="B80" s="25"/>
    </row>
    <row r="81" spans="1:13">
      <c r="A81" s="27"/>
      <c r="B81" s="25"/>
    </row>
    <row r="82" spans="1:13">
      <c r="A82" s="27"/>
      <c r="B82" s="25"/>
    </row>
    <row r="83" spans="1:13">
      <c r="A83" s="27"/>
      <c r="B83" s="25"/>
    </row>
    <row r="84" spans="1:13">
      <c r="A84" s="27"/>
      <c r="B84" s="25"/>
    </row>
    <row r="85" spans="1:13">
      <c r="A85" s="27"/>
      <c r="B85" s="25"/>
    </row>
    <row r="86" spans="1:13">
      <c r="A86" s="27"/>
      <c r="B86" s="25"/>
    </row>
    <row r="87" spans="1:13">
      <c r="A87" s="27"/>
      <c r="B87" s="25"/>
    </row>
    <row r="88" spans="1:13">
      <c r="A88" s="27"/>
      <c r="B88" s="25"/>
    </row>
    <row r="89" spans="1:13">
      <c r="A89" s="27"/>
      <c r="B89" s="25"/>
    </row>
    <row r="90" spans="1:13">
      <c r="A90" s="27"/>
      <c r="B90" s="25"/>
    </row>
    <row r="91" spans="1:13">
      <c r="A91" s="27"/>
      <c r="B91" s="25"/>
    </row>
    <row r="92" spans="1:13">
      <c r="A92" s="27"/>
      <c r="B92" s="25"/>
    </row>
    <row r="93" spans="1:13" ht="20.100000000000001" customHeight="1">
      <c r="A93" s="27" t="s">
        <v>89</v>
      </c>
      <c r="B93" s="25"/>
    </row>
    <row r="94" spans="1:13" ht="20.100000000000001" customHeight="1">
      <c r="A94" s="27"/>
      <c r="B94" s="5"/>
      <c r="C94" s="5"/>
    </row>
    <row r="95" spans="1:13" ht="23.1" customHeight="1">
      <c r="B95" s="61" t="s">
        <v>90</v>
      </c>
      <c r="C95" s="5"/>
      <c r="M95" s="61"/>
    </row>
    <row r="96" spans="1:13" ht="23.1" customHeight="1">
      <c r="A96" s="25"/>
      <c r="B96" s="5"/>
      <c r="G96" s="58"/>
      <c r="M96" s="5"/>
    </row>
    <row r="97" spans="1:15" ht="23.1" customHeight="1">
      <c r="A97" s="60"/>
      <c r="B97" s="5" t="s">
        <v>91</v>
      </c>
      <c r="C97" s="108"/>
      <c r="G97" s="5" t="s">
        <v>92</v>
      </c>
      <c r="H97" s="5"/>
      <c r="M97" s="5"/>
    </row>
    <row r="98" spans="1:15" ht="23.1" customHeight="1">
      <c r="A98" s="60"/>
      <c r="B98" s="5" t="s">
        <v>93</v>
      </c>
      <c r="C98" s="108"/>
      <c r="G98" s="5" t="s">
        <v>94</v>
      </c>
      <c r="H98" s="5"/>
      <c r="M98" s="5"/>
    </row>
    <row r="99" spans="1:15" ht="23.1" customHeight="1">
      <c r="A99" s="60"/>
      <c r="B99" s="5" t="s">
        <v>95</v>
      </c>
      <c r="C99" s="140"/>
      <c r="G99" s="5" t="s">
        <v>92</v>
      </c>
      <c r="H99" s="5"/>
      <c r="M99" s="5"/>
    </row>
    <row r="100" spans="1:15" ht="23.1" customHeight="1">
      <c r="A100" s="60"/>
      <c r="B100" s="5" t="s">
        <v>96</v>
      </c>
      <c r="C100" s="108"/>
      <c r="G100" s="5" t="s">
        <v>97</v>
      </c>
      <c r="H100" s="5"/>
      <c r="M100" s="5"/>
    </row>
    <row r="101" spans="1:15" ht="23.1" customHeight="1">
      <c r="A101" s="60"/>
      <c r="B101" s="5" t="s">
        <v>98</v>
      </c>
      <c r="C101" s="108"/>
      <c r="G101" s="5" t="s">
        <v>92</v>
      </c>
      <c r="H101" s="5"/>
      <c r="M101" s="5"/>
    </row>
    <row r="102" spans="1:15" ht="23.1" customHeight="1">
      <c r="A102" s="60"/>
      <c r="B102" s="5" t="s">
        <v>99</v>
      </c>
      <c r="C102" s="108"/>
      <c r="G102" s="5" t="s">
        <v>97</v>
      </c>
      <c r="H102" s="5"/>
      <c r="M102" s="5"/>
    </row>
    <row r="103" spans="1:15" ht="23.1" customHeight="1">
      <c r="A103" s="60"/>
      <c r="B103" s="5" t="s">
        <v>100</v>
      </c>
      <c r="C103" s="108"/>
      <c r="D103" s="5"/>
      <c r="E103" s="5"/>
      <c r="G103" s="5" t="s">
        <v>94</v>
      </c>
      <c r="M103" s="5"/>
    </row>
    <row r="104" spans="1:15" ht="23.1" customHeight="1">
      <c r="A104" s="60"/>
      <c r="B104" s="5" t="s">
        <v>101</v>
      </c>
      <c r="C104" s="140"/>
      <c r="G104" s="5" t="s">
        <v>92</v>
      </c>
      <c r="H104" s="5"/>
      <c r="M104" s="5"/>
    </row>
    <row r="105" spans="1:15" ht="23.1" customHeight="1">
      <c r="H105" s="5"/>
      <c r="M105" s="24"/>
    </row>
    <row r="106" spans="1:15" ht="23.1" customHeight="1">
      <c r="B106" s="61" t="s">
        <v>102</v>
      </c>
      <c r="C106" s="5"/>
      <c r="G106" s="61"/>
      <c r="M106" s="61"/>
    </row>
    <row r="107" spans="1:15" ht="23.1" customHeight="1">
      <c r="B107" s="61"/>
      <c r="C107" s="5"/>
      <c r="G107" s="61"/>
      <c r="H107" s="5"/>
      <c r="M107" s="61"/>
    </row>
    <row r="108" spans="1:15" ht="23.1" customHeight="1">
      <c r="A108" s="60"/>
      <c r="B108" s="5" t="s">
        <v>91</v>
      </c>
      <c r="C108" s="108"/>
      <c r="F108" s="62"/>
      <c r="G108" s="5" t="s">
        <v>92</v>
      </c>
      <c r="H108" s="5"/>
      <c r="M108" s="5"/>
    </row>
    <row r="109" spans="1:15" ht="23.1" customHeight="1">
      <c r="A109" s="60"/>
      <c r="B109" s="5" t="s">
        <v>103</v>
      </c>
      <c r="C109" s="108"/>
      <c r="G109" s="5" t="s">
        <v>92</v>
      </c>
      <c r="H109" s="5"/>
      <c r="J109" s="5"/>
      <c r="K109" s="5"/>
      <c r="L109" s="25"/>
      <c r="M109" s="5"/>
      <c r="N109" s="62"/>
      <c r="O109" s="5"/>
    </row>
    <row r="110" spans="1:15" ht="23.1" customHeight="1">
      <c r="B110" s="5" t="s">
        <v>104</v>
      </c>
      <c r="C110" s="108"/>
      <c r="F110" s="62"/>
      <c r="G110" s="5" t="s">
        <v>97</v>
      </c>
      <c r="I110" s="98"/>
      <c r="M110" s="5"/>
    </row>
    <row r="111" spans="1:15" ht="23.1" customHeight="1">
      <c r="A111" s="60"/>
      <c r="B111" s="5" t="s">
        <v>105</v>
      </c>
      <c r="C111" s="108"/>
      <c r="D111" s="5"/>
      <c r="E111" s="5"/>
      <c r="G111" s="5" t="s">
        <v>97</v>
      </c>
      <c r="H111" s="5"/>
      <c r="M111" s="5"/>
    </row>
    <row r="112" spans="1:15" ht="23.1" customHeight="1">
      <c r="A112" s="60"/>
      <c r="B112" s="5" t="s">
        <v>106</v>
      </c>
      <c r="G112" s="5" t="s">
        <v>92</v>
      </c>
      <c r="H112" s="5"/>
      <c r="M112" s="5"/>
    </row>
    <row r="113" spans="1:15" ht="23.1" customHeight="1">
      <c r="A113" s="60"/>
      <c r="B113" s="5" t="s">
        <v>107</v>
      </c>
      <c r="C113" s="140"/>
      <c r="G113" s="5" t="s">
        <v>108</v>
      </c>
      <c r="M113" s="5"/>
      <c r="N113" s="25"/>
      <c r="O113" s="25"/>
    </row>
    <row r="114" spans="1:15" ht="23.1" customHeight="1">
      <c r="B114" s="5" t="s">
        <v>109</v>
      </c>
      <c r="C114" s="140"/>
      <c r="G114" s="5" t="s">
        <v>110</v>
      </c>
      <c r="H114" s="5"/>
      <c r="I114" s="98"/>
      <c r="M114" s="5"/>
    </row>
    <row r="115" spans="1:15" ht="23.1" customHeight="1">
      <c r="A115" s="60"/>
      <c r="B115" s="5" t="s">
        <v>111</v>
      </c>
      <c r="C115" s="108"/>
      <c r="G115" s="5" t="s">
        <v>97</v>
      </c>
      <c r="I115" s="99"/>
      <c r="M115" s="5"/>
    </row>
    <row r="116" spans="1:15" ht="23.1" customHeight="1">
      <c r="H116" s="5"/>
      <c r="M116" s="24"/>
    </row>
    <row r="117" spans="1:15" ht="23.1" customHeight="1">
      <c r="B117" s="61" t="s">
        <v>112</v>
      </c>
      <c r="C117" s="5"/>
      <c r="G117" s="61"/>
      <c r="H117" s="5"/>
      <c r="M117" s="61"/>
    </row>
    <row r="118" spans="1:15" ht="23.1" customHeight="1">
      <c r="B118" s="5"/>
      <c r="C118" s="5"/>
      <c r="G118" s="5"/>
      <c r="H118" s="5"/>
      <c r="M118" s="5"/>
    </row>
    <row r="119" spans="1:15" ht="23.1" customHeight="1">
      <c r="A119" s="60"/>
      <c r="B119" s="5" t="s">
        <v>91</v>
      </c>
      <c r="C119" s="108"/>
      <c r="G119" s="5" t="s">
        <v>92</v>
      </c>
      <c r="H119" s="5"/>
      <c r="M119" s="5"/>
    </row>
    <row r="120" spans="1:15" ht="23.1" customHeight="1">
      <c r="B120" s="5" t="s">
        <v>113</v>
      </c>
      <c r="C120" s="140"/>
      <c r="G120" s="5" t="s">
        <v>92</v>
      </c>
      <c r="I120" s="98"/>
      <c r="M120" s="5"/>
    </row>
    <row r="121" spans="1:15" ht="23.1" customHeight="1">
      <c r="A121" s="60"/>
      <c r="B121" s="5" t="s">
        <v>114</v>
      </c>
      <c r="C121" s="108"/>
      <c r="G121" s="5" t="s">
        <v>115</v>
      </c>
      <c r="I121" s="5"/>
      <c r="J121" s="25"/>
      <c r="K121" s="25"/>
      <c r="L121" s="25"/>
      <c r="M121" s="5"/>
      <c r="N121" s="5"/>
    </row>
    <row r="122" spans="1:15" ht="23.1" customHeight="1">
      <c r="B122" s="5" t="s">
        <v>116</v>
      </c>
      <c r="C122" s="140"/>
      <c r="D122" s="140"/>
      <c r="E122" s="140"/>
      <c r="F122" s="62"/>
      <c r="G122" s="5" t="s">
        <v>92</v>
      </c>
      <c r="H122" s="5"/>
      <c r="I122" s="5"/>
      <c r="J122" s="5"/>
      <c r="K122" s="25"/>
      <c r="L122" s="25"/>
      <c r="M122" s="5"/>
      <c r="N122" s="5"/>
    </row>
    <row r="123" spans="1:15" ht="23.1" customHeight="1">
      <c r="A123" s="60"/>
      <c r="B123" s="5" t="s">
        <v>117</v>
      </c>
      <c r="G123" s="5" t="s">
        <v>118</v>
      </c>
      <c r="H123" s="5"/>
      <c r="M123" s="5"/>
    </row>
    <row r="124" spans="1:15" ht="23.1" customHeight="1">
      <c r="A124" s="60"/>
      <c r="B124" s="5" t="s">
        <v>101</v>
      </c>
      <c r="C124" s="140"/>
      <c r="G124" s="5" t="s">
        <v>92</v>
      </c>
      <c r="H124" s="5"/>
      <c r="I124" s="5"/>
      <c r="K124" s="100"/>
      <c r="L124" s="100"/>
      <c r="M124" s="5"/>
      <c r="N124" s="5"/>
    </row>
    <row r="125" spans="1:15">
      <c r="M125" s="24"/>
    </row>
    <row r="126" spans="1:15">
      <c r="D126" s="97"/>
      <c r="M126" s="24"/>
    </row>
    <row r="127" spans="1:15" ht="17.25">
      <c r="B127" s="5" t="s">
        <v>119</v>
      </c>
      <c r="M127" s="5"/>
    </row>
  </sheetData>
  <mergeCells count="9">
    <mergeCell ref="K31:Q31"/>
    <mergeCell ref="B34:H34"/>
    <mergeCell ref="B35:H35"/>
    <mergeCell ref="B36:H36"/>
    <mergeCell ref="A1:H1"/>
    <mergeCell ref="B27:H27"/>
    <mergeCell ref="B28:H28"/>
    <mergeCell ref="K29:Q29"/>
    <mergeCell ref="B29:I29"/>
  </mergeCells>
  <phoneticPr fontId="2"/>
  <printOptions horizontalCentered="1" verticalCentered="1"/>
  <pageMargins left="0" right="0.59055118110236227" top="0.39370078740157483" bottom="0.39370078740157483" header="0.51181102362204722" footer="0.51181102362204722"/>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C78"/>
  <sheetViews>
    <sheetView view="pageBreakPreview" topLeftCell="A7" zoomScaleNormal="115" zoomScaleSheetLayoutView="100" workbookViewId="0">
      <selection activeCell="X15" sqref="X15"/>
    </sheetView>
  </sheetViews>
  <sheetFormatPr defaultColWidth="9" defaultRowHeight="14.25"/>
  <cols>
    <col min="1" max="1" width="8.875" style="101" customWidth="1"/>
    <col min="2" max="2" width="3.625" style="101" customWidth="1"/>
    <col min="3" max="3" width="1.625" style="101" customWidth="1"/>
    <col min="4" max="5" width="3.625" style="101" customWidth="1"/>
    <col min="6" max="6" width="1.625" style="101" customWidth="1"/>
    <col min="7" max="8" width="3.625" style="101" customWidth="1"/>
    <col min="9" max="9" width="1.625" style="101" customWidth="1"/>
    <col min="10" max="11" width="3.625" style="101" customWidth="1"/>
    <col min="12" max="12" width="1.625" style="101" customWidth="1"/>
    <col min="13" max="13" width="3.625" style="101" customWidth="1"/>
    <col min="14" max="21" width="5.125" style="101" customWidth="1"/>
    <col min="22" max="22" width="5.625" style="101" customWidth="1"/>
    <col min="23" max="23" width="9" style="101"/>
    <col min="24" max="24" width="9" style="143"/>
    <col min="25" max="16384" width="9" style="101"/>
  </cols>
  <sheetData>
    <row r="1" spans="1:29" customFormat="1" ht="12.95" customHeight="1">
      <c r="A1" s="185" t="s">
        <v>120</v>
      </c>
      <c r="B1" s="185"/>
      <c r="C1" s="185"/>
      <c r="D1" s="185"/>
      <c r="E1" s="185"/>
      <c r="F1" s="185"/>
      <c r="G1" s="185"/>
      <c r="H1" s="185"/>
      <c r="I1" s="185"/>
      <c r="J1" s="185"/>
      <c r="K1" s="185"/>
      <c r="L1" s="185"/>
      <c r="M1" s="185"/>
      <c r="N1" s="185"/>
      <c r="O1" s="185"/>
      <c r="P1" s="185"/>
      <c r="Q1" s="185"/>
      <c r="R1" s="185"/>
      <c r="S1" s="185"/>
      <c r="T1" s="185"/>
      <c r="U1" s="185"/>
      <c r="X1" s="25"/>
    </row>
    <row r="2" spans="1:29" customFormat="1" ht="12.95" customHeight="1">
      <c r="A2" s="185"/>
      <c r="B2" s="185"/>
      <c r="C2" s="185"/>
      <c r="D2" s="185"/>
      <c r="E2" s="185"/>
      <c r="F2" s="185"/>
      <c r="G2" s="185"/>
      <c r="H2" s="185"/>
      <c r="I2" s="185"/>
      <c r="J2" s="185"/>
      <c r="K2" s="185"/>
      <c r="L2" s="185"/>
      <c r="M2" s="185"/>
      <c r="N2" s="185"/>
      <c r="O2" s="185"/>
      <c r="P2" s="185"/>
      <c r="Q2" s="185"/>
      <c r="R2" s="185"/>
      <c r="S2" s="185"/>
      <c r="T2" s="185"/>
      <c r="U2" s="185"/>
      <c r="X2" s="25"/>
    </row>
    <row r="3" spans="1:29" s="52" customFormat="1" ht="20.100000000000001" customHeight="1">
      <c r="A3" s="216" t="s">
        <v>121</v>
      </c>
      <c r="B3" s="217"/>
      <c r="C3" s="217"/>
      <c r="D3" s="217"/>
      <c r="E3" s="88"/>
      <c r="F3" s="89"/>
      <c r="G3" s="89"/>
      <c r="H3" s="89"/>
      <c r="I3" s="89"/>
      <c r="J3" s="90"/>
      <c r="K3" s="19"/>
      <c r="X3" s="142"/>
    </row>
    <row r="4" spans="1:29" ht="5.25" customHeight="1">
      <c r="A4" s="103"/>
      <c r="B4" s="102"/>
      <c r="C4" s="102"/>
      <c r="D4" s="102"/>
      <c r="E4" s="102"/>
      <c r="F4" s="102"/>
      <c r="G4" s="102"/>
      <c r="H4" s="102"/>
      <c r="I4" s="102"/>
      <c r="J4" s="102"/>
      <c r="K4" s="102"/>
      <c r="L4" s="102"/>
      <c r="M4" s="102"/>
      <c r="N4" s="102"/>
      <c r="O4" s="102"/>
      <c r="P4" s="102"/>
      <c r="Q4" s="102"/>
      <c r="R4" s="102"/>
      <c r="S4" s="102"/>
      <c r="T4" s="102"/>
      <c r="U4" s="102"/>
    </row>
    <row r="5" spans="1:29" ht="15" customHeight="1">
      <c r="A5" s="221"/>
      <c r="B5" s="222" t="str">
        <f>A7</f>
        <v>余部</v>
      </c>
      <c r="C5" s="222"/>
      <c r="D5" s="222"/>
      <c r="E5" s="222" t="str">
        <f>A9</f>
        <v>清水</v>
      </c>
      <c r="F5" s="222"/>
      <c r="G5" s="222"/>
      <c r="H5" s="222" t="str">
        <f>A11</f>
        <v>山田</v>
      </c>
      <c r="I5" s="222"/>
      <c r="J5" s="222"/>
      <c r="K5" s="222" t="str">
        <f>A13</f>
        <v>神岡</v>
      </c>
      <c r="L5" s="222"/>
      <c r="M5" s="222"/>
      <c r="N5" s="214" t="s">
        <v>122</v>
      </c>
      <c r="O5" s="214" t="s">
        <v>123</v>
      </c>
      <c r="P5" s="241" t="s">
        <v>124</v>
      </c>
      <c r="Q5" s="214" t="s">
        <v>125</v>
      </c>
      <c r="R5" s="214" t="s">
        <v>126</v>
      </c>
      <c r="S5" s="214" t="s">
        <v>127</v>
      </c>
      <c r="T5" s="241" t="s">
        <v>128</v>
      </c>
      <c r="U5" s="257" t="s">
        <v>129</v>
      </c>
    </row>
    <row r="6" spans="1:29" ht="15" customHeight="1">
      <c r="A6" s="221"/>
      <c r="B6" s="223"/>
      <c r="C6" s="223"/>
      <c r="D6" s="223"/>
      <c r="E6" s="223"/>
      <c r="F6" s="223"/>
      <c r="G6" s="223"/>
      <c r="H6" s="223"/>
      <c r="I6" s="223"/>
      <c r="J6" s="223"/>
      <c r="K6" s="223"/>
      <c r="L6" s="223"/>
      <c r="M6" s="223"/>
      <c r="N6" s="215"/>
      <c r="O6" s="215"/>
      <c r="P6" s="242"/>
      <c r="Q6" s="215"/>
      <c r="R6" s="215"/>
      <c r="S6" s="215"/>
      <c r="T6" s="242"/>
      <c r="U6" s="258"/>
    </row>
    <row r="7" spans="1:29" ht="15" customHeight="1">
      <c r="A7" s="218" t="str">
        <f>X7</f>
        <v>余部</v>
      </c>
      <c r="B7" s="219"/>
      <c r="C7" s="219"/>
      <c r="D7" s="219"/>
      <c r="E7" s="173"/>
      <c r="F7" s="174" t="str">
        <f>IF(E8-G8=0,"△",IF(E8&lt;G8,"×",IF(E8&gt;G8,"〇","")))</f>
        <v>△</v>
      </c>
      <c r="G7" s="175"/>
      <c r="H7" s="219"/>
      <c r="I7" s="219"/>
      <c r="J7" s="219"/>
      <c r="K7" s="173"/>
      <c r="L7" s="174" t="str">
        <f>IF(K8-M8=0,"△",IF(K8&lt;M8,"×",IF(K8&gt;M8,"〇","")))</f>
        <v>△</v>
      </c>
      <c r="M7" s="175"/>
      <c r="N7" s="213">
        <f>COUNTIF(B7:M8,"〇")</f>
        <v>0</v>
      </c>
      <c r="O7" s="213">
        <f>COUNTIF(B7:M8,"×")</f>
        <v>0</v>
      </c>
      <c r="P7" s="213">
        <f>COUNTIF(B7:M8,"△")</f>
        <v>2</v>
      </c>
      <c r="Q7" s="213">
        <f>E8+K8</f>
        <v>0</v>
      </c>
      <c r="R7" s="213">
        <f>G8+M8</f>
        <v>0</v>
      </c>
      <c r="S7" s="213">
        <f>Q7-R7</f>
        <v>0</v>
      </c>
      <c r="T7" s="213">
        <f>COUNTIF(B7:M8,"〇")*3+COUNTIF(B7:M8,"△")*1</f>
        <v>2</v>
      </c>
      <c r="U7" s="213"/>
      <c r="V7" s="109"/>
      <c r="W7" s="200" t="s">
        <v>130</v>
      </c>
      <c r="X7" s="201" t="s">
        <v>131</v>
      </c>
      <c r="Z7" s="62"/>
      <c r="AA7"/>
      <c r="AB7"/>
      <c r="AC7" s="3"/>
    </row>
    <row r="8" spans="1:29" ht="15" customHeight="1">
      <c r="A8" s="218"/>
      <c r="B8" s="220"/>
      <c r="C8" s="220"/>
      <c r="D8" s="220"/>
      <c r="E8" s="176">
        <v>0</v>
      </c>
      <c r="F8" s="177" t="s">
        <v>132</v>
      </c>
      <c r="G8" s="178">
        <v>0</v>
      </c>
      <c r="H8" s="220"/>
      <c r="I8" s="220"/>
      <c r="J8" s="220"/>
      <c r="K8" s="176">
        <v>0</v>
      </c>
      <c r="L8" s="177" t="s">
        <v>132</v>
      </c>
      <c r="M8" s="178">
        <v>0</v>
      </c>
      <c r="N8" s="213"/>
      <c r="O8" s="213"/>
      <c r="P8" s="213"/>
      <c r="Q8" s="213"/>
      <c r="R8" s="213"/>
      <c r="S8" s="213"/>
      <c r="T8" s="213"/>
      <c r="U8" s="213"/>
      <c r="V8" s="109"/>
      <c r="W8" s="200" t="s">
        <v>133</v>
      </c>
      <c r="X8" s="201" t="s">
        <v>134</v>
      </c>
      <c r="Z8" s="62"/>
      <c r="AA8"/>
      <c r="AB8"/>
      <c r="AC8" s="3"/>
    </row>
    <row r="9" spans="1:29" ht="15" customHeight="1">
      <c r="A9" s="218" t="str">
        <f>X8</f>
        <v>清水</v>
      </c>
      <c r="B9" s="173"/>
      <c r="C9" s="174" t="str">
        <f>IF(B10-D10=0,"△",IF(B10&lt;D10,"×",IF(B10&gt;D10,"〇","")))</f>
        <v>△</v>
      </c>
      <c r="D9" s="175"/>
      <c r="E9" s="232"/>
      <c r="F9" s="219"/>
      <c r="G9" s="238"/>
      <c r="H9" s="173"/>
      <c r="I9" s="174" t="str">
        <f>IF(H10-J10=0,"△",IF(H10&lt;J10,"×",IF(H10&gt;J10,"〇","")))</f>
        <v>△</v>
      </c>
      <c r="J9" s="175"/>
      <c r="K9" s="232"/>
      <c r="L9" s="219"/>
      <c r="M9" s="233"/>
      <c r="N9" s="213">
        <f>COUNTIF(B9:M10,"〇")</f>
        <v>0</v>
      </c>
      <c r="O9" s="213">
        <f>COUNTIF(B9:M10,"×")</f>
        <v>0</v>
      </c>
      <c r="P9" s="213">
        <f>COUNTIF(B9:M10,"△")</f>
        <v>2</v>
      </c>
      <c r="Q9" s="213">
        <f>B10+H10</f>
        <v>0</v>
      </c>
      <c r="R9" s="213">
        <f>D10+J10</f>
        <v>0</v>
      </c>
      <c r="S9" s="213">
        <f>Q9-R9</f>
        <v>0</v>
      </c>
      <c r="T9" s="213">
        <f>COUNTIF(B9:M10,"〇")*3+COUNTIF(B9:M10,"△")*1</f>
        <v>2</v>
      </c>
      <c r="U9" s="213"/>
      <c r="V9" s="109"/>
      <c r="W9" s="200" t="s">
        <v>135</v>
      </c>
      <c r="X9" s="201" t="s">
        <v>136</v>
      </c>
      <c r="Z9" s="62"/>
      <c r="AA9"/>
      <c r="AB9"/>
      <c r="AC9" s="3"/>
    </row>
    <row r="10" spans="1:29" ht="15" customHeight="1">
      <c r="A10" s="218"/>
      <c r="B10" s="176">
        <v>0</v>
      </c>
      <c r="C10" s="177" t="s">
        <v>132</v>
      </c>
      <c r="D10" s="178">
        <v>0</v>
      </c>
      <c r="E10" s="232"/>
      <c r="F10" s="219"/>
      <c r="G10" s="238"/>
      <c r="H10" s="176">
        <v>0</v>
      </c>
      <c r="I10" s="177" t="s">
        <v>132</v>
      </c>
      <c r="J10" s="178">
        <v>0</v>
      </c>
      <c r="K10" s="232"/>
      <c r="L10" s="219"/>
      <c r="M10" s="233"/>
      <c r="N10" s="213"/>
      <c r="O10" s="213"/>
      <c r="P10" s="213"/>
      <c r="Q10" s="213"/>
      <c r="R10" s="213"/>
      <c r="S10" s="213"/>
      <c r="T10" s="213"/>
      <c r="U10" s="213"/>
      <c r="V10" s="109"/>
      <c r="W10" s="200" t="s">
        <v>137</v>
      </c>
      <c r="X10" s="201" t="s">
        <v>138</v>
      </c>
      <c r="Z10" s="62"/>
      <c r="AA10"/>
      <c r="AB10"/>
      <c r="AC10" s="3"/>
    </row>
    <row r="11" spans="1:29" ht="15" customHeight="1">
      <c r="A11" s="218" t="str">
        <f>X9</f>
        <v>山田</v>
      </c>
      <c r="B11" s="237"/>
      <c r="C11" s="237"/>
      <c r="D11" s="237"/>
      <c r="E11" s="173"/>
      <c r="F11" s="174" t="str">
        <f>IF(E12-G12=0,"△",IF(E12&lt;G12,"×",IF(E12&gt;G12,"〇","")))</f>
        <v>△</v>
      </c>
      <c r="G11" s="175"/>
      <c r="H11" s="237"/>
      <c r="I11" s="237"/>
      <c r="J11" s="237"/>
      <c r="K11" s="173"/>
      <c r="L11" s="174" t="str">
        <f>IF(K12-M12=0,"△",IF(K12&lt;M12,"×",IF(K12&gt;M12,"〇","")))</f>
        <v>△</v>
      </c>
      <c r="M11" s="175"/>
      <c r="N11" s="213">
        <f>COUNTIF(B11:M12,"〇")</f>
        <v>0</v>
      </c>
      <c r="O11" s="213">
        <f>COUNTIF(B11:M12,"×")</f>
        <v>0</v>
      </c>
      <c r="P11" s="213">
        <f>COUNTIF(B11:M12,"△")</f>
        <v>2</v>
      </c>
      <c r="Q11" s="213">
        <f>E12+K12</f>
        <v>0</v>
      </c>
      <c r="R11" s="213">
        <f>G12+M12</f>
        <v>0</v>
      </c>
      <c r="S11" s="213">
        <f>Q11-R11</f>
        <v>0</v>
      </c>
      <c r="T11" s="213">
        <f>COUNTIF(B11:M12,"〇")*3+COUNTIF(B11:M12,"△")*1</f>
        <v>2</v>
      </c>
      <c r="U11" s="213"/>
      <c r="V11" s="109"/>
      <c r="W11" s="200" t="s">
        <v>139</v>
      </c>
      <c r="X11" s="201" t="s">
        <v>252</v>
      </c>
      <c r="Z11" s="62"/>
      <c r="AA11"/>
      <c r="AB11"/>
      <c r="AC11" s="3"/>
    </row>
    <row r="12" spans="1:29" ht="15" customHeight="1">
      <c r="A12" s="218"/>
      <c r="B12" s="219"/>
      <c r="C12" s="219"/>
      <c r="D12" s="219"/>
      <c r="E12" s="182">
        <v>0</v>
      </c>
      <c r="F12" s="183" t="s">
        <v>132</v>
      </c>
      <c r="G12" s="184">
        <v>0</v>
      </c>
      <c r="H12" s="219"/>
      <c r="I12" s="219"/>
      <c r="J12" s="219"/>
      <c r="K12" s="176">
        <v>0</v>
      </c>
      <c r="L12" s="177" t="s">
        <v>132</v>
      </c>
      <c r="M12" s="178">
        <v>0</v>
      </c>
      <c r="N12" s="213"/>
      <c r="O12" s="213"/>
      <c r="P12" s="213"/>
      <c r="Q12" s="213"/>
      <c r="R12" s="213"/>
      <c r="S12" s="213"/>
      <c r="T12" s="213"/>
      <c r="U12" s="213"/>
      <c r="V12" s="109"/>
      <c r="W12" s="200" t="s">
        <v>140</v>
      </c>
      <c r="X12" s="201" t="s">
        <v>141</v>
      </c>
      <c r="Z12" s="62"/>
      <c r="AA12" s="52"/>
      <c r="AB12" s="52"/>
      <c r="AC12" s="64"/>
    </row>
    <row r="13" spans="1:29" ht="15" customHeight="1">
      <c r="A13" s="218" t="str">
        <f>X10</f>
        <v>神岡</v>
      </c>
      <c r="B13" s="173"/>
      <c r="C13" s="174" t="str">
        <f>IF(B14-D14=0,"△",IF(B14&lt;D14,"×",IF(B14&gt;D14,"〇","")))</f>
        <v>△</v>
      </c>
      <c r="D13" s="175"/>
      <c r="E13" s="226"/>
      <c r="F13" s="227"/>
      <c r="G13" s="228"/>
      <c r="H13" s="173"/>
      <c r="I13" s="174" t="str">
        <f>IF(H14-J14=0,"△",IF(H14&lt;J14,"×",IF(H14&gt;J14,"〇","")))</f>
        <v>△</v>
      </c>
      <c r="J13" s="175"/>
      <c r="K13" s="232"/>
      <c r="L13" s="219"/>
      <c r="M13" s="233"/>
      <c r="N13" s="213">
        <f>COUNTIF(B13:M14,"〇")</f>
        <v>0</v>
      </c>
      <c r="O13" s="213">
        <f>COUNTIF(B13:M14,"×")</f>
        <v>0</v>
      </c>
      <c r="P13" s="213">
        <f>COUNTIF(B13:M14,"△")</f>
        <v>2</v>
      </c>
      <c r="Q13" s="213">
        <f>B14+H14</f>
        <v>0</v>
      </c>
      <c r="R13" s="213">
        <f>D14+J14</f>
        <v>0</v>
      </c>
      <c r="S13" s="213">
        <f>Q13-R13</f>
        <v>0</v>
      </c>
      <c r="T13" s="213">
        <f>COUNTIF(B13:M14,"〇")*3+COUNTIF(B13:M14,"△")*1</f>
        <v>2</v>
      </c>
      <c r="U13" s="213"/>
      <c r="V13" s="109"/>
      <c r="W13" s="200" t="s">
        <v>142</v>
      </c>
      <c r="X13" s="201" t="s">
        <v>143</v>
      </c>
      <c r="Z13" s="62"/>
      <c r="AA13"/>
      <c r="AB13"/>
      <c r="AC13" s="3"/>
    </row>
    <row r="14" spans="1:29" ht="15" customHeight="1">
      <c r="A14" s="218"/>
      <c r="B14" s="179">
        <v>0</v>
      </c>
      <c r="C14" s="180" t="s">
        <v>132</v>
      </c>
      <c r="D14" s="181">
        <v>0</v>
      </c>
      <c r="E14" s="229"/>
      <c r="F14" s="230"/>
      <c r="G14" s="231"/>
      <c r="H14" s="179">
        <v>0</v>
      </c>
      <c r="I14" s="180" t="s">
        <v>132</v>
      </c>
      <c r="J14" s="181">
        <v>0</v>
      </c>
      <c r="K14" s="234"/>
      <c r="L14" s="235"/>
      <c r="M14" s="236"/>
      <c r="N14" s="213"/>
      <c r="O14" s="213"/>
      <c r="P14" s="213"/>
      <c r="Q14" s="213"/>
      <c r="R14" s="213"/>
      <c r="S14" s="213"/>
      <c r="T14" s="213"/>
      <c r="U14" s="213"/>
      <c r="V14" s="109"/>
      <c r="W14" s="200" t="s">
        <v>144</v>
      </c>
      <c r="X14" s="201" t="s">
        <v>253</v>
      </c>
      <c r="Z14" s="62"/>
      <c r="AA14"/>
      <c r="AB14"/>
      <c r="AC14" s="3"/>
    </row>
    <row r="15" spans="1:29" ht="13.5" customHeight="1">
      <c r="P15" s="109"/>
      <c r="T15" s="109"/>
      <c r="U15" s="109"/>
      <c r="X15" s="62"/>
      <c r="Y15" s="91"/>
      <c r="Z15"/>
      <c r="AA15"/>
      <c r="AB15"/>
      <c r="AC15" s="3"/>
    </row>
    <row r="16" spans="1:29" s="52" customFormat="1" ht="20.100000000000001" customHeight="1">
      <c r="A16" s="216" t="s">
        <v>146</v>
      </c>
      <c r="B16" s="217"/>
      <c r="C16" s="217"/>
      <c r="D16" s="217"/>
      <c r="E16" s="88"/>
      <c r="F16" s="89"/>
      <c r="G16" s="89"/>
      <c r="H16" s="89"/>
      <c r="I16" s="89"/>
      <c r="J16" s="90"/>
      <c r="K16" s="19"/>
      <c r="X16" s="62"/>
      <c r="Y16" s="91"/>
      <c r="Z16"/>
      <c r="AA16"/>
      <c r="AB16"/>
      <c r="AC16" s="3"/>
    </row>
    <row r="17" spans="1:24" ht="5.25" customHeight="1">
      <c r="A17" s="103"/>
      <c r="B17" s="102"/>
      <c r="C17" s="102"/>
      <c r="D17" s="102"/>
      <c r="E17" s="102"/>
      <c r="F17" s="102"/>
      <c r="G17" s="102"/>
      <c r="H17" s="102"/>
      <c r="I17" s="102"/>
      <c r="J17" s="102"/>
      <c r="K17" s="102"/>
      <c r="L17" s="102"/>
      <c r="M17" s="102"/>
      <c r="N17" s="102"/>
      <c r="O17" s="102"/>
      <c r="P17" s="111"/>
      <c r="Q17" s="102"/>
      <c r="R17" s="102"/>
      <c r="S17" s="102"/>
      <c r="T17" s="111"/>
      <c r="U17" s="111"/>
    </row>
    <row r="18" spans="1:24" ht="15" customHeight="1">
      <c r="A18" s="221"/>
      <c r="B18" s="222" t="str">
        <f>A20</f>
        <v>水上</v>
      </c>
      <c r="C18" s="222"/>
      <c r="D18" s="222"/>
      <c r="E18" s="222" t="str">
        <f>A22</f>
        <v>太子</v>
      </c>
      <c r="F18" s="222"/>
      <c r="G18" s="222"/>
      <c r="H18" s="222" t="str">
        <f>A24</f>
        <v>藤江</v>
      </c>
      <c r="I18" s="222"/>
      <c r="J18" s="222"/>
      <c r="K18" s="222" t="str">
        <f>A26</f>
        <v>大津茂</v>
      </c>
      <c r="L18" s="222"/>
      <c r="M18" s="222"/>
      <c r="N18" s="214" t="s">
        <v>122</v>
      </c>
      <c r="O18" s="214" t="s">
        <v>123</v>
      </c>
      <c r="P18" s="214" t="s">
        <v>124</v>
      </c>
      <c r="Q18" s="214" t="s">
        <v>125</v>
      </c>
      <c r="R18" s="214" t="s">
        <v>126</v>
      </c>
      <c r="S18" s="214" t="s">
        <v>127</v>
      </c>
      <c r="T18" s="214" t="s">
        <v>128</v>
      </c>
      <c r="U18" s="224" t="s">
        <v>129</v>
      </c>
    </row>
    <row r="19" spans="1:24" ht="15" customHeight="1">
      <c r="A19" s="221"/>
      <c r="B19" s="223"/>
      <c r="C19" s="223"/>
      <c r="D19" s="223"/>
      <c r="E19" s="223"/>
      <c r="F19" s="223"/>
      <c r="G19" s="223"/>
      <c r="H19" s="223"/>
      <c r="I19" s="223"/>
      <c r="J19" s="223"/>
      <c r="K19" s="223"/>
      <c r="L19" s="223"/>
      <c r="M19" s="223"/>
      <c r="N19" s="215"/>
      <c r="O19" s="215"/>
      <c r="P19" s="215"/>
      <c r="Q19" s="215"/>
      <c r="R19" s="215"/>
      <c r="S19" s="215"/>
      <c r="T19" s="215"/>
      <c r="U19" s="225"/>
    </row>
    <row r="20" spans="1:24" ht="15" customHeight="1">
      <c r="A20" s="218" t="str">
        <f>X11</f>
        <v>水上</v>
      </c>
      <c r="B20" s="219"/>
      <c r="C20" s="219"/>
      <c r="D20" s="219"/>
      <c r="E20" s="173"/>
      <c r="F20" s="174" t="str">
        <f>IF(E21-G21=0,"△",IF(E21&lt;G21,"×",IF(E21&gt;G21,"〇","")))</f>
        <v>△</v>
      </c>
      <c r="G20" s="175"/>
      <c r="H20" s="219"/>
      <c r="I20" s="219"/>
      <c r="J20" s="219"/>
      <c r="K20" s="173"/>
      <c r="L20" s="174" t="str">
        <f>IF(K21-M21=0,"△",IF(K21&lt;M21,"×",IF(K21&gt;M21,"〇","")))</f>
        <v>△</v>
      </c>
      <c r="M20" s="175"/>
      <c r="N20" s="213">
        <f>COUNTIF(B20:M21,"〇")</f>
        <v>0</v>
      </c>
      <c r="O20" s="213">
        <f>COUNTIF(B20:M21,"×")</f>
        <v>0</v>
      </c>
      <c r="P20" s="213">
        <f>COUNTIF(B20:M21,"△")</f>
        <v>2</v>
      </c>
      <c r="Q20" s="213">
        <f>E21+K21</f>
        <v>0</v>
      </c>
      <c r="R20" s="213">
        <f>G21+M21</f>
        <v>0</v>
      </c>
      <c r="S20" s="213">
        <f>Q20-R20</f>
        <v>0</v>
      </c>
      <c r="T20" s="213">
        <f>COUNTIF(B20:M21,"〇")*3+COUNTIF(B20:M21,"△")*1</f>
        <v>2</v>
      </c>
      <c r="U20" s="213"/>
      <c r="V20" s="109"/>
      <c r="W20" s="109"/>
    </row>
    <row r="21" spans="1:24" ht="15" customHeight="1">
      <c r="A21" s="218"/>
      <c r="B21" s="220"/>
      <c r="C21" s="220"/>
      <c r="D21" s="220"/>
      <c r="E21" s="176">
        <v>0</v>
      </c>
      <c r="F21" s="177" t="s">
        <v>132</v>
      </c>
      <c r="G21" s="178">
        <v>0</v>
      </c>
      <c r="H21" s="220"/>
      <c r="I21" s="220"/>
      <c r="J21" s="220"/>
      <c r="K21" s="176">
        <v>0</v>
      </c>
      <c r="L21" s="177" t="s">
        <v>132</v>
      </c>
      <c r="M21" s="178">
        <v>0</v>
      </c>
      <c r="N21" s="213"/>
      <c r="O21" s="213"/>
      <c r="P21" s="213"/>
      <c r="Q21" s="213"/>
      <c r="R21" s="213"/>
      <c r="S21" s="213"/>
      <c r="T21" s="213"/>
      <c r="U21" s="213"/>
      <c r="V21" s="109"/>
      <c r="W21" s="109"/>
    </row>
    <row r="22" spans="1:24" ht="15" customHeight="1">
      <c r="A22" s="218" t="str">
        <f>X12</f>
        <v>太子</v>
      </c>
      <c r="B22" s="173"/>
      <c r="C22" s="174" t="str">
        <f>IF(B23-D23=0,"△",IF(B23&lt;D23,"×",IF(B23&gt;D23,"〇","")))</f>
        <v>△</v>
      </c>
      <c r="D22" s="175"/>
      <c r="E22" s="232"/>
      <c r="F22" s="219"/>
      <c r="G22" s="238"/>
      <c r="H22" s="173"/>
      <c r="I22" s="174" t="str">
        <f>IF(H23-J23=0,"△",IF(H23&lt;J23,"×",IF(H23&gt;J23,"〇","")))</f>
        <v>△</v>
      </c>
      <c r="J22" s="175"/>
      <c r="K22" s="232"/>
      <c r="L22" s="219"/>
      <c r="M22" s="233"/>
      <c r="N22" s="213">
        <f>COUNTIF(B22:M23,"〇")</f>
        <v>0</v>
      </c>
      <c r="O22" s="213">
        <f>COUNTIF(B22:M23,"×")</f>
        <v>0</v>
      </c>
      <c r="P22" s="213">
        <f>COUNTIF(B22:M23,"△")</f>
        <v>2</v>
      </c>
      <c r="Q22" s="213">
        <f>B23+H23</f>
        <v>0</v>
      </c>
      <c r="R22" s="213">
        <f>D23+J23</f>
        <v>0</v>
      </c>
      <c r="S22" s="213">
        <f>Q22-R22</f>
        <v>0</v>
      </c>
      <c r="T22" s="213">
        <f>COUNTIF(B22:M23,"〇")*3+COUNTIF(B22:M23,"△")*1</f>
        <v>2</v>
      </c>
      <c r="U22" s="213"/>
      <c r="V22" s="109"/>
      <c r="W22" s="109"/>
    </row>
    <row r="23" spans="1:24" ht="15" customHeight="1">
      <c r="A23" s="218"/>
      <c r="B23" s="176">
        <v>0</v>
      </c>
      <c r="C23" s="177" t="s">
        <v>132</v>
      </c>
      <c r="D23" s="178">
        <v>0</v>
      </c>
      <c r="E23" s="232"/>
      <c r="F23" s="219"/>
      <c r="G23" s="238"/>
      <c r="H23" s="176">
        <v>0</v>
      </c>
      <c r="I23" s="177" t="s">
        <v>132</v>
      </c>
      <c r="J23" s="178">
        <v>0</v>
      </c>
      <c r="K23" s="232"/>
      <c r="L23" s="219"/>
      <c r="M23" s="233"/>
      <c r="N23" s="213"/>
      <c r="O23" s="213"/>
      <c r="P23" s="213"/>
      <c r="Q23" s="213"/>
      <c r="R23" s="213"/>
      <c r="S23" s="213"/>
      <c r="T23" s="213"/>
      <c r="U23" s="213"/>
      <c r="V23" s="109"/>
      <c r="W23" s="109"/>
    </row>
    <row r="24" spans="1:24" ht="15" customHeight="1">
      <c r="A24" s="218" t="str">
        <f>X13</f>
        <v>藤江</v>
      </c>
      <c r="B24" s="237"/>
      <c r="C24" s="237"/>
      <c r="D24" s="237"/>
      <c r="E24" s="173"/>
      <c r="F24" s="174" t="str">
        <f>IF(E25-G25=0,"△",IF(E25&lt;G25,"×",IF(E25&gt;G25,"〇","")))</f>
        <v>△</v>
      </c>
      <c r="G24" s="175"/>
      <c r="H24" s="237"/>
      <c r="I24" s="237"/>
      <c r="J24" s="237"/>
      <c r="K24" s="173"/>
      <c r="L24" s="174" t="str">
        <f>IF(K25-M25=0,"△",IF(K25&lt;M25,"×",IF(K25&gt;M25,"〇","")))</f>
        <v>△</v>
      </c>
      <c r="M24" s="175"/>
      <c r="N24" s="213">
        <f>COUNTIF(B24:M25,"〇")</f>
        <v>0</v>
      </c>
      <c r="O24" s="213">
        <f>COUNTIF(B24:M25,"×")</f>
        <v>0</v>
      </c>
      <c r="P24" s="213">
        <f>COUNTIF(B24:M25,"△")</f>
        <v>2</v>
      </c>
      <c r="Q24" s="213">
        <f>E25+K25</f>
        <v>0</v>
      </c>
      <c r="R24" s="213">
        <f>G25+M25</f>
        <v>0</v>
      </c>
      <c r="S24" s="213">
        <f>Q24-R24</f>
        <v>0</v>
      </c>
      <c r="T24" s="213">
        <f>COUNTIF(B24:M25,"〇")*3+COUNTIF(B24:M25,"△")*1</f>
        <v>2</v>
      </c>
      <c r="U24" s="213"/>
      <c r="V24" s="109"/>
      <c r="W24" s="109"/>
    </row>
    <row r="25" spans="1:24" ht="15" customHeight="1">
      <c r="A25" s="218"/>
      <c r="B25" s="219"/>
      <c r="C25" s="219"/>
      <c r="D25" s="219"/>
      <c r="E25" s="182">
        <v>0</v>
      </c>
      <c r="F25" s="183" t="s">
        <v>132</v>
      </c>
      <c r="G25" s="184">
        <v>0</v>
      </c>
      <c r="H25" s="219"/>
      <c r="I25" s="219"/>
      <c r="J25" s="219"/>
      <c r="K25" s="176">
        <v>0</v>
      </c>
      <c r="L25" s="177" t="s">
        <v>132</v>
      </c>
      <c r="M25" s="178">
        <v>0</v>
      </c>
      <c r="N25" s="213"/>
      <c r="O25" s="213"/>
      <c r="P25" s="213"/>
      <c r="Q25" s="213"/>
      <c r="R25" s="213"/>
      <c r="S25" s="213"/>
      <c r="T25" s="213"/>
      <c r="U25" s="213"/>
      <c r="V25" s="109"/>
      <c r="W25" s="109"/>
    </row>
    <row r="26" spans="1:24" ht="15" customHeight="1">
      <c r="A26" s="218" t="str">
        <f>X14</f>
        <v>大津茂</v>
      </c>
      <c r="B26" s="173"/>
      <c r="C26" s="174" t="str">
        <f>IF(B27-D27=0,"△",IF(B27&lt;D27,"×",IF(B27&gt;D27,"〇","")))</f>
        <v>△</v>
      </c>
      <c r="D26" s="175"/>
      <c r="E26" s="226"/>
      <c r="F26" s="227"/>
      <c r="G26" s="228"/>
      <c r="H26" s="173"/>
      <c r="I26" s="174" t="str">
        <f>IF(H27-J27=0,"△",IF(H27&lt;J27,"×",IF(H27&gt;J27,"〇","")))</f>
        <v>△</v>
      </c>
      <c r="J26" s="175"/>
      <c r="K26" s="232"/>
      <c r="L26" s="219"/>
      <c r="M26" s="233"/>
      <c r="N26" s="213">
        <f>COUNTIF(B26:M27,"〇")</f>
        <v>0</v>
      </c>
      <c r="O26" s="213">
        <f>COUNTIF(B26:M27,"×")</f>
        <v>0</v>
      </c>
      <c r="P26" s="213">
        <f>COUNTIF(B26:M27,"△")</f>
        <v>2</v>
      </c>
      <c r="Q26" s="213">
        <f>B27+H27</f>
        <v>0</v>
      </c>
      <c r="R26" s="213">
        <f>D27+J27</f>
        <v>0</v>
      </c>
      <c r="S26" s="213">
        <f>Q26-R26</f>
        <v>0</v>
      </c>
      <c r="T26" s="213">
        <f>COUNTIF(B26:M27,"〇")*3+COUNTIF(B26:M27,"△")*1</f>
        <v>2</v>
      </c>
      <c r="U26" s="213"/>
      <c r="V26" s="109"/>
      <c r="W26" s="109"/>
    </row>
    <row r="27" spans="1:24" ht="15" customHeight="1">
      <c r="A27" s="218"/>
      <c r="B27" s="179">
        <v>0</v>
      </c>
      <c r="C27" s="180" t="s">
        <v>132</v>
      </c>
      <c r="D27" s="181">
        <v>0</v>
      </c>
      <c r="E27" s="229"/>
      <c r="F27" s="230"/>
      <c r="G27" s="231"/>
      <c r="H27" s="179">
        <v>0</v>
      </c>
      <c r="I27" s="180" t="s">
        <v>132</v>
      </c>
      <c r="J27" s="181">
        <v>0</v>
      </c>
      <c r="K27" s="234"/>
      <c r="L27" s="235"/>
      <c r="M27" s="236"/>
      <c r="N27" s="213"/>
      <c r="O27" s="213"/>
      <c r="P27" s="213"/>
      <c r="Q27" s="213"/>
      <c r="R27" s="213"/>
      <c r="S27" s="213"/>
      <c r="T27" s="213"/>
      <c r="U27" s="213"/>
      <c r="V27" s="109"/>
      <c r="W27" s="109"/>
    </row>
    <row r="29" spans="1:24" customFormat="1" ht="12.95" customHeight="1">
      <c r="A29" s="185" t="s">
        <v>147</v>
      </c>
      <c r="B29" s="185"/>
      <c r="C29" s="185"/>
      <c r="D29" s="185"/>
      <c r="E29" s="185"/>
      <c r="F29" s="185"/>
      <c r="G29" s="185"/>
      <c r="H29" s="185"/>
      <c r="I29" s="185"/>
      <c r="J29" s="185"/>
      <c r="K29" s="185"/>
      <c r="L29" s="185"/>
      <c r="M29" s="185"/>
      <c r="N29" s="185"/>
      <c r="O29" s="185"/>
      <c r="P29" s="185"/>
      <c r="Q29" s="185"/>
      <c r="R29" s="185"/>
      <c r="S29" s="185"/>
      <c r="T29" s="185"/>
      <c r="U29" s="185"/>
      <c r="X29" s="25"/>
    </row>
    <row r="30" spans="1:24" customFormat="1" ht="12.95" customHeight="1">
      <c r="A30" s="185"/>
      <c r="B30" s="185"/>
      <c r="C30" s="185"/>
      <c r="D30" s="185"/>
      <c r="E30" s="185"/>
      <c r="F30" s="185"/>
      <c r="G30" s="185"/>
      <c r="H30" s="185"/>
      <c r="I30" s="185"/>
      <c r="J30" s="185"/>
      <c r="K30" s="185"/>
      <c r="L30" s="185"/>
      <c r="M30" s="185"/>
      <c r="N30" s="185"/>
      <c r="O30" s="185"/>
      <c r="P30" s="185"/>
      <c r="Q30" s="185"/>
      <c r="R30" s="185"/>
      <c r="S30" s="185"/>
      <c r="T30" s="185"/>
      <c r="U30" s="185"/>
      <c r="X30" s="25"/>
    </row>
    <row r="31" spans="1:24" s="52" customFormat="1" ht="20.100000000000001" customHeight="1">
      <c r="A31" s="216" t="s">
        <v>148</v>
      </c>
      <c r="B31" s="217"/>
      <c r="C31" s="217"/>
      <c r="D31" s="217"/>
      <c r="E31" s="88"/>
      <c r="F31" s="89"/>
      <c r="G31" s="89"/>
      <c r="H31" s="89"/>
      <c r="I31" s="89"/>
      <c r="J31" s="90"/>
      <c r="K31" s="19"/>
      <c r="X31" s="142"/>
    </row>
    <row r="32" spans="1:24" ht="5.25" customHeight="1">
      <c r="A32" s="103"/>
      <c r="B32" s="102"/>
      <c r="C32" s="102"/>
      <c r="D32" s="102"/>
      <c r="E32" s="102"/>
      <c r="F32" s="102"/>
      <c r="G32" s="102"/>
      <c r="H32" s="102"/>
      <c r="I32" s="102"/>
      <c r="J32" s="102"/>
      <c r="K32" s="102"/>
      <c r="L32" s="102"/>
      <c r="M32" s="102"/>
      <c r="N32" s="102"/>
      <c r="O32" s="102"/>
      <c r="P32" s="102"/>
      <c r="Q32" s="102"/>
      <c r="R32" s="102"/>
      <c r="S32" s="102"/>
      <c r="T32" s="102"/>
      <c r="U32" s="102"/>
    </row>
    <row r="33" spans="1:24" ht="15" customHeight="1">
      <c r="A33" s="221"/>
      <c r="B33" s="239" t="str">
        <f>A35</f>
        <v>A1</v>
      </c>
      <c r="C33" s="239"/>
      <c r="D33" s="239"/>
      <c r="E33" s="239" t="str">
        <f>A37</f>
        <v>B1</v>
      </c>
      <c r="F33" s="239"/>
      <c r="G33" s="239"/>
      <c r="H33" s="239" t="str">
        <f>A39</f>
        <v>A2</v>
      </c>
      <c r="I33" s="239"/>
      <c r="J33" s="239"/>
      <c r="K33" s="239" t="str">
        <f>A41</f>
        <v>B2</v>
      </c>
      <c r="L33" s="239"/>
      <c r="M33" s="239"/>
      <c r="N33" s="241" t="s">
        <v>122</v>
      </c>
      <c r="O33" s="241" t="s">
        <v>123</v>
      </c>
      <c r="P33" s="241" t="s">
        <v>124</v>
      </c>
      <c r="Q33" s="241" t="s">
        <v>125</v>
      </c>
      <c r="R33" s="241" t="s">
        <v>126</v>
      </c>
      <c r="S33" s="241" t="s">
        <v>127</v>
      </c>
      <c r="T33" s="241" t="s">
        <v>128</v>
      </c>
      <c r="U33" s="257" t="s">
        <v>129</v>
      </c>
    </row>
    <row r="34" spans="1:24" ht="15" customHeight="1">
      <c r="A34" s="221"/>
      <c r="B34" s="240"/>
      <c r="C34" s="240"/>
      <c r="D34" s="240"/>
      <c r="E34" s="240"/>
      <c r="F34" s="240"/>
      <c r="G34" s="240"/>
      <c r="H34" s="240"/>
      <c r="I34" s="240"/>
      <c r="J34" s="240"/>
      <c r="K34" s="240"/>
      <c r="L34" s="240"/>
      <c r="M34" s="240"/>
      <c r="N34" s="242"/>
      <c r="O34" s="242"/>
      <c r="P34" s="242"/>
      <c r="Q34" s="242"/>
      <c r="R34" s="242"/>
      <c r="S34" s="242"/>
      <c r="T34" s="242"/>
      <c r="U34" s="258"/>
    </row>
    <row r="35" spans="1:24" ht="15" customHeight="1">
      <c r="A35" s="243" t="str">
        <f>X35</f>
        <v>A1</v>
      </c>
      <c r="B35" s="219"/>
      <c r="C35" s="219"/>
      <c r="D35" s="219"/>
      <c r="E35" s="173"/>
      <c r="F35" s="174" t="str">
        <f>IF(E36-G36=0,"△",IF(E36&lt;G36,"×",IF(E36&gt;G36,"〇","")))</f>
        <v>△</v>
      </c>
      <c r="G35" s="175"/>
      <c r="H35" s="219"/>
      <c r="I35" s="219"/>
      <c r="J35" s="219"/>
      <c r="K35" s="173"/>
      <c r="L35" s="174" t="str">
        <f>IF(K36-M36=0,"△",IF(K36&lt;M36,"×",IF(K36&gt;M36,"〇","")))</f>
        <v>△</v>
      </c>
      <c r="M35" s="175"/>
      <c r="N35" s="213">
        <f>COUNTIF(B35:M36,"〇")</f>
        <v>0</v>
      </c>
      <c r="O35" s="213">
        <f>COUNTIF(B35:M36,"×")</f>
        <v>0</v>
      </c>
      <c r="P35" s="213">
        <f>COUNTIF(B35:M36,"△")</f>
        <v>2</v>
      </c>
      <c r="Q35" s="213">
        <f>E36+K36</f>
        <v>0</v>
      </c>
      <c r="R35" s="213">
        <f>G36+M36</f>
        <v>0</v>
      </c>
      <c r="S35" s="213">
        <f>Q35-R35</f>
        <v>0</v>
      </c>
      <c r="T35" s="213">
        <f>COUNTIF(B35:M36,"〇")*3+COUNTIF(B35:M36,"△")*1</f>
        <v>2</v>
      </c>
      <c r="U35" s="213"/>
      <c r="V35" s="109"/>
      <c r="W35" s="134" t="s">
        <v>149</v>
      </c>
      <c r="X35" s="139" t="s">
        <v>150</v>
      </c>
    </row>
    <row r="36" spans="1:24" ht="15" customHeight="1">
      <c r="A36" s="243"/>
      <c r="B36" s="220"/>
      <c r="C36" s="220"/>
      <c r="D36" s="220"/>
      <c r="E36" s="176">
        <v>0</v>
      </c>
      <c r="F36" s="177" t="s">
        <v>132</v>
      </c>
      <c r="G36" s="178">
        <v>0</v>
      </c>
      <c r="H36" s="220"/>
      <c r="I36" s="220"/>
      <c r="J36" s="220"/>
      <c r="K36" s="176">
        <v>0</v>
      </c>
      <c r="L36" s="177" t="s">
        <v>132</v>
      </c>
      <c r="M36" s="178">
        <v>0</v>
      </c>
      <c r="N36" s="213"/>
      <c r="O36" s="213"/>
      <c r="P36" s="213"/>
      <c r="Q36" s="213"/>
      <c r="R36" s="213"/>
      <c r="S36" s="213"/>
      <c r="T36" s="213"/>
      <c r="U36" s="213"/>
      <c r="V36" s="109"/>
      <c r="W36" s="134" t="s">
        <v>151</v>
      </c>
      <c r="X36" s="139" t="s">
        <v>152</v>
      </c>
    </row>
    <row r="37" spans="1:24" ht="15" customHeight="1">
      <c r="A37" s="243" t="str">
        <f>X36</f>
        <v>B1</v>
      </c>
      <c r="B37" s="173"/>
      <c r="C37" s="174" t="str">
        <f>IF(B38-D38=0,"△",IF(B38&lt;D38,"×",IF(B38&gt;D38,"〇","")))</f>
        <v>△</v>
      </c>
      <c r="D37" s="175"/>
      <c r="E37" s="232"/>
      <c r="F37" s="219"/>
      <c r="G37" s="238"/>
      <c r="H37" s="173"/>
      <c r="I37" s="174" t="str">
        <f>IF(H38-J38=0,"△",IF(H38&lt;J38,"×",IF(H38&gt;J38,"〇","")))</f>
        <v>△</v>
      </c>
      <c r="J37" s="175"/>
      <c r="K37" s="232"/>
      <c r="L37" s="219"/>
      <c r="M37" s="233"/>
      <c r="N37" s="213">
        <f>COUNTIF(B37:M38,"〇")</f>
        <v>0</v>
      </c>
      <c r="O37" s="213">
        <f>COUNTIF(B37:M38,"×")</f>
        <v>0</v>
      </c>
      <c r="P37" s="213">
        <f>COUNTIF(B37:M38,"△")</f>
        <v>2</v>
      </c>
      <c r="Q37" s="213">
        <f>B38+H38</f>
        <v>0</v>
      </c>
      <c r="R37" s="213">
        <f>D38+J38</f>
        <v>0</v>
      </c>
      <c r="S37" s="213">
        <f>Q37-R37</f>
        <v>0</v>
      </c>
      <c r="T37" s="213">
        <f>COUNTIF(B37:M38,"〇")*3+COUNTIF(B37:M38,"△")*1</f>
        <v>2</v>
      </c>
      <c r="U37" s="213"/>
      <c r="V37" s="109"/>
      <c r="W37" s="134" t="s">
        <v>153</v>
      </c>
      <c r="X37" s="139" t="s">
        <v>154</v>
      </c>
    </row>
    <row r="38" spans="1:24" ht="15" customHeight="1">
      <c r="A38" s="243"/>
      <c r="B38" s="176">
        <v>0</v>
      </c>
      <c r="C38" s="177" t="s">
        <v>132</v>
      </c>
      <c r="D38" s="178">
        <v>0</v>
      </c>
      <c r="E38" s="232"/>
      <c r="F38" s="219"/>
      <c r="G38" s="238"/>
      <c r="H38" s="176">
        <v>0</v>
      </c>
      <c r="I38" s="177" t="s">
        <v>132</v>
      </c>
      <c r="J38" s="178">
        <v>0</v>
      </c>
      <c r="K38" s="232"/>
      <c r="L38" s="219"/>
      <c r="M38" s="233"/>
      <c r="N38" s="213"/>
      <c r="O38" s="213"/>
      <c r="P38" s="213"/>
      <c r="Q38" s="213"/>
      <c r="R38" s="213"/>
      <c r="S38" s="213"/>
      <c r="T38" s="213"/>
      <c r="U38" s="213"/>
      <c r="V38" s="109"/>
      <c r="W38" s="134" t="s">
        <v>155</v>
      </c>
      <c r="X38" s="139" t="s">
        <v>156</v>
      </c>
    </row>
    <row r="39" spans="1:24" ht="15" customHeight="1">
      <c r="A39" s="243" t="str">
        <f>X37</f>
        <v>A2</v>
      </c>
      <c r="B39" s="237"/>
      <c r="C39" s="237"/>
      <c r="D39" s="237"/>
      <c r="E39" s="173"/>
      <c r="F39" s="174" t="str">
        <f>IF(E40-G40=0,"△",IF(E40&lt;G40,"×",IF(E40&gt;G40,"〇","")))</f>
        <v>△</v>
      </c>
      <c r="G39" s="175"/>
      <c r="H39" s="237"/>
      <c r="I39" s="237"/>
      <c r="J39" s="237"/>
      <c r="K39" s="173"/>
      <c r="L39" s="174" t="str">
        <f>IF(K40-M40=0,"△",IF(K40&lt;M40,"×",IF(K40&gt;M40,"〇","")))</f>
        <v>△</v>
      </c>
      <c r="M39" s="175"/>
      <c r="N39" s="213">
        <f>COUNTIF(B39:M40,"〇")</f>
        <v>0</v>
      </c>
      <c r="O39" s="213">
        <f>COUNTIF(B39:M40,"×")</f>
        <v>0</v>
      </c>
      <c r="P39" s="213">
        <f>COUNTIF(B39:M40,"△")</f>
        <v>2</v>
      </c>
      <c r="Q39" s="213">
        <f>E40+K40</f>
        <v>0</v>
      </c>
      <c r="R39" s="213">
        <f>G40+M40</f>
        <v>0</v>
      </c>
      <c r="S39" s="213">
        <f>Q39-R39</f>
        <v>0</v>
      </c>
      <c r="T39" s="213">
        <f>COUNTIF(B39:M40,"〇")*3+COUNTIF(B39:M40,"△")*1</f>
        <v>2</v>
      </c>
      <c r="U39" s="213"/>
      <c r="V39" s="109"/>
      <c r="W39" s="134" t="s">
        <v>157</v>
      </c>
      <c r="X39" s="139" t="s">
        <v>158</v>
      </c>
    </row>
    <row r="40" spans="1:24" ht="15" customHeight="1">
      <c r="A40" s="243"/>
      <c r="B40" s="219"/>
      <c r="C40" s="219"/>
      <c r="D40" s="219"/>
      <c r="E40" s="182">
        <v>0</v>
      </c>
      <c r="F40" s="183" t="s">
        <v>132</v>
      </c>
      <c r="G40" s="184">
        <v>0</v>
      </c>
      <c r="H40" s="219"/>
      <c r="I40" s="219"/>
      <c r="J40" s="219"/>
      <c r="K40" s="176">
        <v>0</v>
      </c>
      <c r="L40" s="177" t="s">
        <v>132</v>
      </c>
      <c r="M40" s="178">
        <v>0</v>
      </c>
      <c r="N40" s="213"/>
      <c r="O40" s="213"/>
      <c r="P40" s="213"/>
      <c r="Q40" s="213"/>
      <c r="R40" s="213"/>
      <c r="S40" s="213"/>
      <c r="T40" s="213"/>
      <c r="U40" s="213"/>
      <c r="V40" s="109"/>
      <c r="W40" s="134" t="s">
        <v>159</v>
      </c>
      <c r="X40" s="139" t="s">
        <v>160</v>
      </c>
    </row>
    <row r="41" spans="1:24" ht="15" customHeight="1">
      <c r="A41" s="243" t="str">
        <f>X38</f>
        <v>B2</v>
      </c>
      <c r="B41" s="173"/>
      <c r="C41" s="174" t="str">
        <f>IF(B42-D42=0,"△",IF(B42&lt;D42,"×",IF(B42&gt;D42,"〇","")))</f>
        <v>△</v>
      </c>
      <c r="D41" s="175"/>
      <c r="E41" s="226"/>
      <c r="F41" s="227"/>
      <c r="G41" s="228"/>
      <c r="H41" s="173"/>
      <c r="I41" s="174" t="str">
        <f>IF(H42-J42=0,"△",IF(H42&lt;J42,"×",IF(H42&gt;J42,"〇","")))</f>
        <v>△</v>
      </c>
      <c r="J41" s="175"/>
      <c r="K41" s="232"/>
      <c r="L41" s="219"/>
      <c r="M41" s="233"/>
      <c r="N41" s="213">
        <f>COUNTIF(B41:M42,"〇")</f>
        <v>0</v>
      </c>
      <c r="O41" s="213">
        <f>COUNTIF(B41:M42,"×")</f>
        <v>0</v>
      </c>
      <c r="P41" s="213">
        <f>COUNTIF(B41:M42,"△")</f>
        <v>2</v>
      </c>
      <c r="Q41" s="213">
        <f>B42+H42</f>
        <v>0</v>
      </c>
      <c r="R41" s="213">
        <f>D42+J42</f>
        <v>0</v>
      </c>
      <c r="S41" s="213">
        <f>Q41-R41</f>
        <v>0</v>
      </c>
      <c r="T41" s="213">
        <f>COUNTIF(B41:M42,"〇")*3+COUNTIF(B41:M42,"△")*1</f>
        <v>2</v>
      </c>
      <c r="U41" s="213"/>
      <c r="V41" s="109"/>
      <c r="W41" s="134" t="s">
        <v>161</v>
      </c>
      <c r="X41" s="139" t="s">
        <v>162</v>
      </c>
    </row>
    <row r="42" spans="1:24" ht="15" customHeight="1">
      <c r="A42" s="243"/>
      <c r="B42" s="179">
        <v>0</v>
      </c>
      <c r="C42" s="180" t="s">
        <v>132</v>
      </c>
      <c r="D42" s="181">
        <v>0</v>
      </c>
      <c r="E42" s="229"/>
      <c r="F42" s="230"/>
      <c r="G42" s="231"/>
      <c r="H42" s="179">
        <v>0</v>
      </c>
      <c r="I42" s="180" t="s">
        <v>132</v>
      </c>
      <c r="J42" s="181">
        <v>0</v>
      </c>
      <c r="K42" s="234"/>
      <c r="L42" s="235"/>
      <c r="M42" s="236"/>
      <c r="N42" s="213"/>
      <c r="O42" s="213"/>
      <c r="P42" s="213"/>
      <c r="Q42" s="213"/>
      <c r="R42" s="213"/>
      <c r="S42" s="213"/>
      <c r="T42" s="213"/>
      <c r="U42" s="213"/>
      <c r="V42" s="109"/>
      <c r="W42" s="134" t="s">
        <v>163</v>
      </c>
      <c r="X42" s="139" t="s">
        <v>164</v>
      </c>
    </row>
    <row r="43" spans="1:24" ht="13.5" hidden="1" customHeight="1">
      <c r="A43" s="259"/>
      <c r="B43" s="245"/>
      <c r="C43" s="245"/>
      <c r="D43" s="246"/>
      <c r="E43" s="244"/>
      <c r="F43" s="245"/>
      <c r="G43" s="246"/>
      <c r="H43" s="244"/>
      <c r="I43" s="245"/>
      <c r="J43" s="246"/>
      <c r="K43" s="244"/>
      <c r="L43" s="245"/>
      <c r="M43" s="246"/>
      <c r="N43" s="249">
        <f>COUNTIF(B43:M44,"○")</f>
        <v>0</v>
      </c>
      <c r="O43" s="253">
        <f>COUNTIF(B43:M44,"×")</f>
        <v>0</v>
      </c>
      <c r="P43" s="255">
        <f>COUNTIF(B43:M44,"△")</f>
        <v>0</v>
      </c>
      <c r="Q43" s="249" t="e">
        <f>SUM(B44,E44,H44,K44,#REF!,#REF!)</f>
        <v>#REF!</v>
      </c>
      <c r="R43" s="253" t="e">
        <f>SUM(D44,G44,J44,M44,#REF!,#REF!)</f>
        <v>#REF!</v>
      </c>
      <c r="S43" s="247" t="e">
        <f>Q43-R43</f>
        <v>#REF!</v>
      </c>
      <c r="T43" s="261">
        <f>N43*3+P43</f>
        <v>0</v>
      </c>
      <c r="U43" s="251" t="s">
        <v>165</v>
      </c>
    </row>
    <row r="44" spans="1:24" ht="13.5" hidden="1" customHeight="1">
      <c r="A44" s="260"/>
      <c r="B44" s="104"/>
      <c r="C44" s="105"/>
      <c r="D44" s="106"/>
      <c r="E44" s="107"/>
      <c r="F44" s="105"/>
      <c r="G44" s="106"/>
      <c r="H44" s="107"/>
      <c r="I44" s="105"/>
      <c r="J44" s="106"/>
      <c r="K44" s="107"/>
      <c r="L44" s="105"/>
      <c r="M44" s="106"/>
      <c r="N44" s="250"/>
      <c r="O44" s="254"/>
      <c r="P44" s="256"/>
      <c r="Q44" s="250"/>
      <c r="R44" s="254"/>
      <c r="S44" s="248"/>
      <c r="T44" s="262"/>
      <c r="U44" s="252"/>
    </row>
    <row r="45" spans="1:24" ht="13.5" customHeight="1"/>
    <row r="46" spans="1:24" s="52" customFormat="1" ht="20.100000000000001" customHeight="1">
      <c r="A46" s="216" t="s">
        <v>166</v>
      </c>
      <c r="B46" s="217"/>
      <c r="C46" s="217"/>
      <c r="D46" s="217"/>
      <c r="E46" s="88"/>
      <c r="F46" s="89"/>
      <c r="G46" s="89"/>
      <c r="H46" s="89"/>
      <c r="I46" s="89"/>
      <c r="J46" s="90"/>
      <c r="K46" s="19"/>
      <c r="X46" s="142"/>
    </row>
    <row r="47" spans="1:24" ht="5.25" customHeight="1">
      <c r="A47" s="103"/>
      <c r="B47" s="102"/>
      <c r="C47" s="102"/>
      <c r="D47" s="102"/>
      <c r="E47" s="102"/>
      <c r="F47" s="102"/>
      <c r="G47" s="102"/>
      <c r="H47" s="102"/>
      <c r="I47" s="102"/>
      <c r="J47" s="102"/>
      <c r="K47" s="102"/>
      <c r="L47" s="102"/>
      <c r="M47" s="102"/>
      <c r="N47" s="102"/>
      <c r="O47" s="102"/>
      <c r="P47" s="102"/>
      <c r="Q47" s="102"/>
      <c r="R47" s="102"/>
      <c r="S47" s="102"/>
      <c r="T47" s="102"/>
      <c r="U47" s="102"/>
    </row>
    <row r="48" spans="1:24" ht="15" customHeight="1">
      <c r="A48" s="221"/>
      <c r="B48" s="239" t="str">
        <f>A50</f>
        <v>A3</v>
      </c>
      <c r="C48" s="239"/>
      <c r="D48" s="239"/>
      <c r="E48" s="239" t="str">
        <f>A52</f>
        <v>B3</v>
      </c>
      <c r="F48" s="239"/>
      <c r="G48" s="239"/>
      <c r="H48" s="239" t="str">
        <f>A54</f>
        <v>A4</v>
      </c>
      <c r="I48" s="239"/>
      <c r="J48" s="239"/>
      <c r="K48" s="239" t="str">
        <f>A56</f>
        <v>B4</v>
      </c>
      <c r="L48" s="239"/>
      <c r="M48" s="239"/>
      <c r="N48" s="241" t="s">
        <v>122</v>
      </c>
      <c r="O48" s="241" t="s">
        <v>123</v>
      </c>
      <c r="P48" s="241" t="s">
        <v>124</v>
      </c>
      <c r="Q48" s="241" t="s">
        <v>125</v>
      </c>
      <c r="R48" s="241" t="s">
        <v>126</v>
      </c>
      <c r="S48" s="241" t="s">
        <v>127</v>
      </c>
      <c r="T48" s="241" t="s">
        <v>128</v>
      </c>
      <c r="U48" s="257" t="s">
        <v>129</v>
      </c>
      <c r="X48" s="62"/>
    </row>
    <row r="49" spans="1:24" ht="15" customHeight="1">
      <c r="A49" s="221"/>
      <c r="B49" s="240"/>
      <c r="C49" s="240"/>
      <c r="D49" s="240"/>
      <c r="E49" s="240"/>
      <c r="F49" s="240"/>
      <c r="G49" s="240"/>
      <c r="H49" s="240"/>
      <c r="I49" s="240"/>
      <c r="J49" s="240"/>
      <c r="K49" s="240"/>
      <c r="L49" s="240"/>
      <c r="M49" s="240"/>
      <c r="N49" s="242"/>
      <c r="O49" s="242"/>
      <c r="P49" s="242"/>
      <c r="Q49" s="242"/>
      <c r="R49" s="242"/>
      <c r="S49" s="242"/>
      <c r="T49" s="242"/>
      <c r="U49" s="258"/>
      <c r="X49" s="62"/>
    </row>
    <row r="50" spans="1:24" ht="15" customHeight="1">
      <c r="A50" s="263" t="str">
        <f>X39</f>
        <v>A3</v>
      </c>
      <c r="B50" s="219"/>
      <c r="C50" s="219"/>
      <c r="D50" s="219"/>
      <c r="E50" s="173"/>
      <c r="F50" s="174" t="str">
        <f>IF(E51-G51=0,"△",IF(E51&lt;G51,"×",IF(E51&gt;G51,"〇","")))</f>
        <v>△</v>
      </c>
      <c r="G50" s="175"/>
      <c r="H50" s="219"/>
      <c r="I50" s="219"/>
      <c r="J50" s="219"/>
      <c r="K50" s="173"/>
      <c r="L50" s="174" t="str">
        <f>IF(K51-M51=0,"△",IF(K51&lt;M51,"×",IF(K51&gt;M51,"〇","")))</f>
        <v>△</v>
      </c>
      <c r="M50" s="175"/>
      <c r="N50" s="213">
        <f>COUNTIF(B50:M51,"〇")</f>
        <v>0</v>
      </c>
      <c r="O50" s="213">
        <f>COUNTIF(B50:M51,"×")</f>
        <v>0</v>
      </c>
      <c r="P50" s="213">
        <f>COUNTIF(B50:M51,"△")</f>
        <v>2</v>
      </c>
      <c r="Q50" s="213">
        <f>E51+K51</f>
        <v>0</v>
      </c>
      <c r="R50" s="213">
        <f>G51+M51</f>
        <v>0</v>
      </c>
      <c r="S50" s="213">
        <f>Q50-R50</f>
        <v>0</v>
      </c>
      <c r="T50" s="213">
        <f>COUNTIF(B50:M51,"〇")*3+COUNTIF(B50:M51,"△")*1</f>
        <v>2</v>
      </c>
      <c r="U50" s="213"/>
      <c r="V50" s="109"/>
      <c r="X50" s="62"/>
    </row>
    <row r="51" spans="1:24" ht="15" customHeight="1">
      <c r="A51" s="263"/>
      <c r="B51" s="220"/>
      <c r="C51" s="220"/>
      <c r="D51" s="220"/>
      <c r="E51" s="176">
        <v>0</v>
      </c>
      <c r="F51" s="177" t="s">
        <v>132</v>
      </c>
      <c r="G51" s="178">
        <v>0</v>
      </c>
      <c r="H51" s="220"/>
      <c r="I51" s="220"/>
      <c r="J51" s="220"/>
      <c r="K51" s="176">
        <v>0</v>
      </c>
      <c r="L51" s="177" t="s">
        <v>132</v>
      </c>
      <c r="M51" s="178">
        <v>0</v>
      </c>
      <c r="N51" s="213"/>
      <c r="O51" s="213"/>
      <c r="P51" s="213"/>
      <c r="Q51" s="213"/>
      <c r="R51" s="213"/>
      <c r="S51" s="213"/>
      <c r="T51" s="213"/>
      <c r="U51" s="213"/>
      <c r="V51" s="109"/>
      <c r="X51" s="62"/>
    </row>
    <row r="52" spans="1:24" ht="15" customHeight="1">
      <c r="A52" s="263" t="str">
        <f>X40</f>
        <v>B3</v>
      </c>
      <c r="B52" s="173"/>
      <c r="C52" s="174" t="str">
        <f>IF(B53-D53=0,"△",IF(B53&lt;D53,"×",IF(B53&gt;D53,"〇","")))</f>
        <v>△</v>
      </c>
      <c r="D52" s="175"/>
      <c r="E52" s="232"/>
      <c r="F52" s="219"/>
      <c r="G52" s="238"/>
      <c r="H52" s="173"/>
      <c r="I52" s="174" t="str">
        <f>IF(H53-J53=0,"△",IF(H53&lt;J53,"×",IF(H53&gt;J53,"〇","")))</f>
        <v>△</v>
      </c>
      <c r="J52" s="175"/>
      <c r="K52" s="232"/>
      <c r="L52" s="219"/>
      <c r="M52" s="233"/>
      <c r="N52" s="213">
        <f>COUNTIF(B52:M53,"〇")</f>
        <v>0</v>
      </c>
      <c r="O52" s="213">
        <f>COUNTIF(B52:M53,"×")</f>
        <v>0</v>
      </c>
      <c r="P52" s="213">
        <f>COUNTIF(B52:M53,"△")</f>
        <v>2</v>
      </c>
      <c r="Q52" s="213">
        <f>B53+H53</f>
        <v>0</v>
      </c>
      <c r="R52" s="213">
        <f>D53+J53</f>
        <v>0</v>
      </c>
      <c r="S52" s="213">
        <f>Q52-R52</f>
        <v>0</v>
      </c>
      <c r="T52" s="213">
        <f>COUNTIF(B52:M53,"〇")*3+COUNTIF(B52:M53,"△")*1</f>
        <v>2</v>
      </c>
      <c r="U52" s="213"/>
      <c r="V52" s="109"/>
      <c r="X52" s="62"/>
    </row>
    <row r="53" spans="1:24" ht="15" customHeight="1">
      <c r="A53" s="263"/>
      <c r="B53" s="176">
        <v>0</v>
      </c>
      <c r="C53" s="177" t="s">
        <v>132</v>
      </c>
      <c r="D53" s="178">
        <v>0</v>
      </c>
      <c r="E53" s="232"/>
      <c r="F53" s="219"/>
      <c r="G53" s="238"/>
      <c r="H53" s="176">
        <v>0</v>
      </c>
      <c r="I53" s="177" t="s">
        <v>132</v>
      </c>
      <c r="J53" s="178">
        <v>0</v>
      </c>
      <c r="K53" s="232"/>
      <c r="L53" s="219"/>
      <c r="M53" s="233"/>
      <c r="N53" s="213"/>
      <c r="O53" s="213"/>
      <c r="P53" s="213"/>
      <c r="Q53" s="213"/>
      <c r="R53" s="213"/>
      <c r="S53" s="213"/>
      <c r="T53" s="213"/>
      <c r="U53" s="213"/>
      <c r="V53" s="109"/>
      <c r="X53" s="62"/>
    </row>
    <row r="54" spans="1:24" ht="15" customHeight="1">
      <c r="A54" s="263" t="str">
        <f>X41</f>
        <v>A4</v>
      </c>
      <c r="B54" s="237"/>
      <c r="C54" s="237"/>
      <c r="D54" s="237"/>
      <c r="E54" s="173"/>
      <c r="F54" s="174" t="str">
        <f>IF(E55-G55=0,"△",IF(E55&lt;G55,"×",IF(E55&gt;G55,"〇","")))</f>
        <v>△</v>
      </c>
      <c r="G54" s="175"/>
      <c r="H54" s="237"/>
      <c r="I54" s="237"/>
      <c r="J54" s="237"/>
      <c r="K54" s="173"/>
      <c r="L54" s="174" t="str">
        <f>IF(K55-M55=0,"△",IF(K55&lt;M55,"×",IF(K55&gt;M55,"〇","")))</f>
        <v>△</v>
      </c>
      <c r="M54" s="175"/>
      <c r="N54" s="213">
        <f>COUNTIF(B54:M55,"〇")</f>
        <v>0</v>
      </c>
      <c r="O54" s="213">
        <f>COUNTIF(B54:M55,"×")</f>
        <v>0</v>
      </c>
      <c r="P54" s="213">
        <f>COUNTIF(B54:M55,"△")</f>
        <v>2</v>
      </c>
      <c r="Q54" s="213">
        <f>E55+K55</f>
        <v>0</v>
      </c>
      <c r="R54" s="213">
        <f>G55+M55</f>
        <v>0</v>
      </c>
      <c r="S54" s="213">
        <f>Q54-R54</f>
        <v>0</v>
      </c>
      <c r="T54" s="213">
        <f>COUNTIF(B54:M55,"〇")*3+COUNTIF(B54:M55,"△")*1</f>
        <v>2</v>
      </c>
      <c r="U54" s="213"/>
      <c r="V54" s="109"/>
      <c r="X54" s="62"/>
    </row>
    <row r="55" spans="1:24" ht="15" customHeight="1">
      <c r="A55" s="263"/>
      <c r="B55" s="219"/>
      <c r="C55" s="219"/>
      <c r="D55" s="219"/>
      <c r="E55" s="182">
        <v>0</v>
      </c>
      <c r="F55" s="183" t="s">
        <v>132</v>
      </c>
      <c r="G55" s="184">
        <v>0</v>
      </c>
      <c r="H55" s="219"/>
      <c r="I55" s="219"/>
      <c r="J55" s="219"/>
      <c r="K55" s="176">
        <v>0</v>
      </c>
      <c r="L55" s="177" t="s">
        <v>132</v>
      </c>
      <c r="M55" s="178">
        <v>0</v>
      </c>
      <c r="N55" s="213"/>
      <c r="O55" s="213"/>
      <c r="P55" s="213"/>
      <c r="Q55" s="213"/>
      <c r="R55" s="213"/>
      <c r="S55" s="213"/>
      <c r="T55" s="213"/>
      <c r="U55" s="213"/>
      <c r="V55" s="109"/>
      <c r="X55" s="62"/>
    </row>
    <row r="56" spans="1:24" ht="15" customHeight="1">
      <c r="A56" s="263" t="str">
        <f>X42</f>
        <v>B4</v>
      </c>
      <c r="B56" s="173"/>
      <c r="C56" s="174" t="str">
        <f>IF(B57-D57=0,"△",IF(B57&lt;D57,"×",IF(B57&gt;D57,"〇","")))</f>
        <v>△</v>
      </c>
      <c r="D56" s="175"/>
      <c r="E56" s="226"/>
      <c r="F56" s="227"/>
      <c r="G56" s="228"/>
      <c r="H56" s="173"/>
      <c r="I56" s="174" t="str">
        <f>IF(H57-J57=0,"△",IF(H57&lt;J57,"×",IF(H57&gt;J57,"〇","")))</f>
        <v>△</v>
      </c>
      <c r="J56" s="175"/>
      <c r="K56" s="232"/>
      <c r="L56" s="219"/>
      <c r="M56" s="233"/>
      <c r="N56" s="213">
        <f>COUNTIF(B56:M57,"〇")</f>
        <v>0</v>
      </c>
      <c r="O56" s="213">
        <f>COUNTIF(B56:M57,"×")</f>
        <v>0</v>
      </c>
      <c r="P56" s="213">
        <f>COUNTIF(B56:M57,"△")</f>
        <v>2</v>
      </c>
      <c r="Q56" s="213">
        <f>B57+H57</f>
        <v>0</v>
      </c>
      <c r="R56" s="213">
        <f>D57+J57</f>
        <v>0</v>
      </c>
      <c r="S56" s="213">
        <f>Q56-R56</f>
        <v>0</v>
      </c>
      <c r="T56" s="213">
        <f>COUNTIF(B56:M57,"〇")*3+COUNTIF(B56:M57,"△")*1</f>
        <v>2</v>
      </c>
      <c r="U56" s="213"/>
      <c r="V56" s="109"/>
    </row>
    <row r="57" spans="1:24" ht="15" customHeight="1">
      <c r="A57" s="263"/>
      <c r="B57" s="179">
        <v>0</v>
      </c>
      <c r="C57" s="180" t="s">
        <v>132</v>
      </c>
      <c r="D57" s="181">
        <v>0</v>
      </c>
      <c r="E57" s="229"/>
      <c r="F57" s="230"/>
      <c r="G57" s="231"/>
      <c r="H57" s="179">
        <v>0</v>
      </c>
      <c r="I57" s="180" t="s">
        <v>132</v>
      </c>
      <c r="J57" s="181">
        <v>0</v>
      </c>
      <c r="K57" s="234"/>
      <c r="L57" s="235"/>
      <c r="M57" s="236"/>
      <c r="N57" s="213"/>
      <c r="O57" s="213"/>
      <c r="P57" s="213"/>
      <c r="Q57" s="213"/>
      <c r="R57" s="213"/>
      <c r="S57" s="213"/>
      <c r="T57" s="213"/>
      <c r="U57" s="213"/>
      <c r="V57" s="109"/>
    </row>
    <row r="59" spans="1:24" customFormat="1" ht="15" customHeight="1">
      <c r="A59" s="93"/>
      <c r="B59" s="94"/>
      <c r="C59" s="101"/>
      <c r="D59" s="95" t="s">
        <v>57</v>
      </c>
      <c r="E59" s="94"/>
      <c r="F59" s="94"/>
      <c r="G59" s="94"/>
      <c r="H59" s="94"/>
      <c r="I59" s="87"/>
      <c r="J59" s="87"/>
      <c r="K59" s="20"/>
      <c r="X59" s="25"/>
    </row>
    <row r="60" spans="1:24" customFormat="1" ht="15" customHeight="1">
      <c r="A60" s="87"/>
      <c r="B60" s="96"/>
      <c r="C60" s="101"/>
      <c r="D60" s="95" t="s">
        <v>58</v>
      </c>
      <c r="E60" s="92"/>
      <c r="F60" s="92"/>
      <c r="G60" s="96"/>
      <c r="H60" s="96"/>
      <c r="I60" s="96"/>
      <c r="J60" s="96"/>
      <c r="K60" s="20"/>
      <c r="X60" s="25"/>
    </row>
    <row r="63" spans="1:24">
      <c r="A63" s="133"/>
    </row>
    <row r="64" spans="1:24">
      <c r="A64" s="133"/>
    </row>
    <row r="65" spans="1:1">
      <c r="A65" s="133"/>
    </row>
    <row r="66" spans="1:1">
      <c r="A66" s="133"/>
    </row>
    <row r="67" spans="1:1">
      <c r="A67" s="133"/>
    </row>
    <row r="68" spans="1:1">
      <c r="A68" s="133"/>
    </row>
    <row r="69" spans="1:1">
      <c r="A69" s="133"/>
    </row>
    <row r="70" spans="1:1">
      <c r="A70" s="133"/>
    </row>
    <row r="71" spans="1:1">
      <c r="A71" s="133"/>
    </row>
    <row r="72" spans="1:1">
      <c r="A72" s="133"/>
    </row>
    <row r="73" spans="1:1">
      <c r="A73" s="133"/>
    </row>
    <row r="74" spans="1:1">
      <c r="A74" s="133"/>
    </row>
    <row r="76" spans="1:1">
      <c r="A76" s="133"/>
    </row>
    <row r="78" spans="1:1">
      <c r="A78" s="133"/>
    </row>
  </sheetData>
  <sheetProtection formatCells="0" formatColumns="0" formatRows="0" insertColumns="0" insertRows="0" deleteColumns="0" deleteRows="0"/>
  <protectedRanges>
    <protectedRange sqref="M21 E21 G21 K21 M25 B23 D23 H23 J23 E25 G25 K25 J27 B27 D27 H27 M36 E36 G36 K36 M40 B38 D38 H38 J38 E40 G40 K40 J42 B42 D42 H42 M51 E51 G51 K51 M55 B53 D53 H53 J53 E55 G55 K55 J57 B57 D57 H57 M8 E8 G8 K8 M12 B10 D10 H10 J10 E12 G12 K12 J14 B14 D14 H14" name="範囲1"/>
  </protectedRanges>
  <mergeCells count="245">
    <mergeCell ref="A5:A6"/>
    <mergeCell ref="B5:D6"/>
    <mergeCell ref="E5:G6"/>
    <mergeCell ref="H5:J6"/>
    <mergeCell ref="H7:J8"/>
    <mergeCell ref="K5:M6"/>
    <mergeCell ref="A7:A8"/>
    <mergeCell ref="B7:D8"/>
    <mergeCell ref="T7:T8"/>
    <mergeCell ref="Q5:Q6"/>
    <mergeCell ref="R5:R6"/>
    <mergeCell ref="S5:S6"/>
    <mergeCell ref="N7:N8"/>
    <mergeCell ref="O7:O8"/>
    <mergeCell ref="U5:U6"/>
    <mergeCell ref="P5:P6"/>
    <mergeCell ref="T5:T6"/>
    <mergeCell ref="Q7:Q8"/>
    <mergeCell ref="R7:R8"/>
    <mergeCell ref="S7:S8"/>
    <mergeCell ref="U7:U8"/>
    <mergeCell ref="P7:P8"/>
    <mergeCell ref="N5:N6"/>
    <mergeCell ref="O5:O6"/>
    <mergeCell ref="N9:N10"/>
    <mergeCell ref="O9:O10"/>
    <mergeCell ref="O11:O12"/>
    <mergeCell ref="U11:U12"/>
    <mergeCell ref="A9:A10"/>
    <mergeCell ref="E9:G10"/>
    <mergeCell ref="K9:M10"/>
    <mergeCell ref="Q9:Q10"/>
    <mergeCell ref="R9:R10"/>
    <mergeCell ref="S9:S10"/>
    <mergeCell ref="U9:U10"/>
    <mergeCell ref="P9:P10"/>
    <mergeCell ref="T9:T10"/>
    <mergeCell ref="N11:N12"/>
    <mergeCell ref="B11:D12"/>
    <mergeCell ref="E13:G14"/>
    <mergeCell ref="P11:P12"/>
    <mergeCell ref="T11:T12"/>
    <mergeCell ref="Q13:Q14"/>
    <mergeCell ref="R13:R14"/>
    <mergeCell ref="S13:S14"/>
    <mergeCell ref="A11:A12"/>
    <mergeCell ref="H11:J12"/>
    <mergeCell ref="O56:O57"/>
    <mergeCell ref="A33:A34"/>
    <mergeCell ref="H33:J34"/>
    <mergeCell ref="K33:M34"/>
    <mergeCell ref="R33:R34"/>
    <mergeCell ref="S33:S34"/>
    <mergeCell ref="S56:S57"/>
    <mergeCell ref="N56:N57"/>
    <mergeCell ref="U33:U34"/>
    <mergeCell ref="P56:P57"/>
    <mergeCell ref="T56:T57"/>
    <mergeCell ref="U56:U57"/>
    <mergeCell ref="N33:N34"/>
    <mergeCell ref="O33:O34"/>
    <mergeCell ref="P33:P34"/>
    <mergeCell ref="T33:T34"/>
    <mergeCell ref="B39:D40"/>
    <mergeCell ref="K56:M57"/>
    <mergeCell ref="Q56:Q57"/>
    <mergeCell ref="R56:R57"/>
    <mergeCell ref="Q39:Q40"/>
    <mergeCell ref="R39:R40"/>
    <mergeCell ref="Q48:Q49"/>
    <mergeCell ref="A46:D46"/>
    <mergeCell ref="H54:J55"/>
    <mergeCell ref="Q54:Q55"/>
    <mergeCell ref="Q43:Q44"/>
    <mergeCell ref="R43:R44"/>
    <mergeCell ref="A52:A53"/>
    <mergeCell ref="R52:R53"/>
    <mergeCell ref="A56:A57"/>
    <mergeCell ref="E56:G57"/>
    <mergeCell ref="B54:D55"/>
    <mergeCell ref="A54:A55"/>
    <mergeCell ref="N54:N55"/>
    <mergeCell ref="P52:P53"/>
    <mergeCell ref="O54:O55"/>
    <mergeCell ref="P54:P55"/>
    <mergeCell ref="A50:A51"/>
    <mergeCell ref="K52:M53"/>
    <mergeCell ref="B50:D51"/>
    <mergeCell ref="H50:J51"/>
    <mergeCell ref="U39:U40"/>
    <mergeCell ref="A41:A42"/>
    <mergeCell ref="N39:N40"/>
    <mergeCell ref="O39:O40"/>
    <mergeCell ref="P39:P40"/>
    <mergeCell ref="T39:T40"/>
    <mergeCell ref="A39:A40"/>
    <mergeCell ref="R54:R55"/>
    <mergeCell ref="S54:S55"/>
    <mergeCell ref="A43:A44"/>
    <mergeCell ref="B43:D43"/>
    <mergeCell ref="H43:J43"/>
    <mergeCell ref="K43:M43"/>
    <mergeCell ref="Q52:Q53"/>
    <mergeCell ref="S50:S51"/>
    <mergeCell ref="A48:A49"/>
    <mergeCell ref="B48:D49"/>
    <mergeCell ref="N41:N42"/>
    <mergeCell ref="O41:O42"/>
    <mergeCell ref="R41:R42"/>
    <mergeCell ref="U41:U42"/>
    <mergeCell ref="P41:P42"/>
    <mergeCell ref="T41:T42"/>
    <mergeCell ref="T43:T44"/>
    <mergeCell ref="T54:T55"/>
    <mergeCell ref="T52:T53"/>
    <mergeCell ref="U52:U53"/>
    <mergeCell ref="U43:U44"/>
    <mergeCell ref="O43:O44"/>
    <mergeCell ref="P43:P44"/>
    <mergeCell ref="O50:O51"/>
    <mergeCell ref="P50:P51"/>
    <mergeCell ref="T50:T51"/>
    <mergeCell ref="O48:O49"/>
    <mergeCell ref="P48:P49"/>
    <mergeCell ref="T48:T49"/>
    <mergeCell ref="U50:U51"/>
    <mergeCell ref="O52:O53"/>
    <mergeCell ref="U48:U49"/>
    <mergeCell ref="Q50:Q51"/>
    <mergeCell ref="U54:U55"/>
    <mergeCell ref="H48:J49"/>
    <mergeCell ref="K48:M49"/>
    <mergeCell ref="N48:N49"/>
    <mergeCell ref="R50:R51"/>
    <mergeCell ref="E48:G49"/>
    <mergeCell ref="E52:G53"/>
    <mergeCell ref="R48:R49"/>
    <mergeCell ref="S48:S49"/>
    <mergeCell ref="N50:N51"/>
    <mergeCell ref="S52:S53"/>
    <mergeCell ref="N52:N53"/>
    <mergeCell ref="E41:G42"/>
    <mergeCell ref="K41:M42"/>
    <mergeCell ref="E43:G43"/>
    <mergeCell ref="Q41:Q42"/>
    <mergeCell ref="S39:S40"/>
    <mergeCell ref="S41:S42"/>
    <mergeCell ref="S37:S38"/>
    <mergeCell ref="N37:N38"/>
    <mergeCell ref="S43:S44"/>
    <mergeCell ref="N43:N44"/>
    <mergeCell ref="H39:J40"/>
    <mergeCell ref="O37:O38"/>
    <mergeCell ref="P37:P38"/>
    <mergeCell ref="T37:T38"/>
    <mergeCell ref="U37:U38"/>
    <mergeCell ref="P35:P36"/>
    <mergeCell ref="T35:T36"/>
    <mergeCell ref="U35:U36"/>
    <mergeCell ref="Q37:Q38"/>
    <mergeCell ref="A37:A38"/>
    <mergeCell ref="E37:G38"/>
    <mergeCell ref="K37:M38"/>
    <mergeCell ref="R37:R38"/>
    <mergeCell ref="A35:A36"/>
    <mergeCell ref="B35:D36"/>
    <mergeCell ref="H35:J36"/>
    <mergeCell ref="N35:N36"/>
    <mergeCell ref="O35:O36"/>
    <mergeCell ref="Q35:Q36"/>
    <mergeCell ref="R35:R36"/>
    <mergeCell ref="S35:S36"/>
    <mergeCell ref="B33:D34"/>
    <mergeCell ref="E33:G34"/>
    <mergeCell ref="O26:O27"/>
    <mergeCell ref="P26:P27"/>
    <mergeCell ref="T26:T27"/>
    <mergeCell ref="U26:U27"/>
    <mergeCell ref="Q33:Q34"/>
    <mergeCell ref="R26:R27"/>
    <mergeCell ref="P24:P25"/>
    <mergeCell ref="T24:T25"/>
    <mergeCell ref="U24:U25"/>
    <mergeCell ref="Q26:Q27"/>
    <mergeCell ref="A31:D31"/>
    <mergeCell ref="S26:S27"/>
    <mergeCell ref="N26:N27"/>
    <mergeCell ref="O24:O25"/>
    <mergeCell ref="A26:A27"/>
    <mergeCell ref="E26:G27"/>
    <mergeCell ref="K26:M27"/>
    <mergeCell ref="U22:U23"/>
    <mergeCell ref="Q24:Q25"/>
    <mergeCell ref="R24:R25"/>
    <mergeCell ref="A24:A25"/>
    <mergeCell ref="B24:D25"/>
    <mergeCell ref="H24:J25"/>
    <mergeCell ref="S24:S25"/>
    <mergeCell ref="N24:N25"/>
    <mergeCell ref="A22:A23"/>
    <mergeCell ref="E22:G23"/>
    <mergeCell ref="K22:M23"/>
    <mergeCell ref="N22:N23"/>
    <mergeCell ref="Q22:Q23"/>
    <mergeCell ref="R22:R23"/>
    <mergeCell ref="S22:S23"/>
    <mergeCell ref="O22:O23"/>
    <mergeCell ref="P22:P23"/>
    <mergeCell ref="T22:T23"/>
    <mergeCell ref="A3:D3"/>
    <mergeCell ref="U13:U14"/>
    <mergeCell ref="N13:N14"/>
    <mergeCell ref="O13:O14"/>
    <mergeCell ref="P13:P14"/>
    <mergeCell ref="A13:A14"/>
    <mergeCell ref="A20:A21"/>
    <mergeCell ref="B20:D21"/>
    <mergeCell ref="H20:J21"/>
    <mergeCell ref="R18:R19"/>
    <mergeCell ref="A18:A19"/>
    <mergeCell ref="B18:D19"/>
    <mergeCell ref="K18:M19"/>
    <mergeCell ref="Q18:Q19"/>
    <mergeCell ref="U20:U21"/>
    <mergeCell ref="E18:G19"/>
    <mergeCell ref="H18:J19"/>
    <mergeCell ref="U18:U19"/>
    <mergeCell ref="A16:D16"/>
    <mergeCell ref="T13:T14"/>
    <mergeCell ref="Q11:Q12"/>
    <mergeCell ref="R11:R12"/>
    <mergeCell ref="S11:S12"/>
    <mergeCell ref="K13:M14"/>
    <mergeCell ref="Q20:Q21"/>
    <mergeCell ref="R20:R21"/>
    <mergeCell ref="S20:S21"/>
    <mergeCell ref="N20:N21"/>
    <mergeCell ref="S18:S19"/>
    <mergeCell ref="N18:N19"/>
    <mergeCell ref="P18:P19"/>
    <mergeCell ref="T18:T19"/>
    <mergeCell ref="O20:O21"/>
    <mergeCell ref="P20:P21"/>
    <mergeCell ref="T20:T21"/>
    <mergeCell ref="O18:O19"/>
  </mergeCells>
  <phoneticPr fontId="2"/>
  <printOptions horizontalCentered="1" verticalCentered="1"/>
  <pageMargins left="0" right="0.59055118110236227" top="0" bottom="0" header="0.31496062992125984" footer="0.31496062992125984"/>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C76"/>
  <sheetViews>
    <sheetView view="pageBreakPreview" zoomScaleNormal="115" zoomScaleSheetLayoutView="100" workbookViewId="0">
      <selection activeCell="X9" sqref="X9"/>
    </sheetView>
  </sheetViews>
  <sheetFormatPr defaultColWidth="9" defaultRowHeight="13.5"/>
  <cols>
    <col min="1" max="1" width="8.875" style="101" customWidth="1"/>
    <col min="2" max="2" width="3.625" style="101" customWidth="1"/>
    <col min="3" max="3" width="1.625" style="101" customWidth="1"/>
    <col min="4" max="5" width="3.625" style="101" customWidth="1"/>
    <col min="6" max="6" width="1.625" style="101" customWidth="1"/>
    <col min="7" max="8" width="3.625" style="101" customWidth="1"/>
    <col min="9" max="9" width="1.625" style="101" customWidth="1"/>
    <col min="10" max="11" width="3.625" style="101" customWidth="1"/>
    <col min="12" max="12" width="1.625" style="101" customWidth="1"/>
    <col min="13" max="13" width="3.625" style="101" customWidth="1"/>
    <col min="14" max="21" width="5.125" style="101" customWidth="1"/>
    <col min="22" max="22" width="5.625" style="101" customWidth="1"/>
    <col min="23" max="24" width="9" style="101" customWidth="1"/>
    <col min="25" max="16384" width="9" style="101"/>
  </cols>
  <sheetData>
    <row r="1" spans="1:29" customFormat="1" ht="12.95" customHeight="1">
      <c r="A1" s="266" t="s">
        <v>120</v>
      </c>
      <c r="B1" s="266"/>
      <c r="C1" s="266"/>
      <c r="D1" s="266"/>
      <c r="E1" s="266"/>
      <c r="F1" s="266"/>
      <c r="G1" s="266"/>
      <c r="H1" s="266"/>
      <c r="I1" s="266"/>
      <c r="J1" s="266"/>
      <c r="K1" s="266"/>
      <c r="L1" s="266"/>
      <c r="M1" s="266"/>
      <c r="N1" s="266"/>
      <c r="O1" s="266"/>
      <c r="P1" s="266"/>
      <c r="Q1" s="266"/>
      <c r="R1" s="266"/>
      <c r="S1" s="266"/>
      <c r="T1" s="266"/>
      <c r="U1" s="266"/>
    </row>
    <row r="2" spans="1:29" customFormat="1" ht="12.95" customHeight="1">
      <c r="A2" s="266"/>
      <c r="B2" s="266"/>
      <c r="C2" s="266"/>
      <c r="D2" s="266"/>
      <c r="E2" s="266"/>
      <c r="F2" s="266"/>
      <c r="G2" s="266"/>
      <c r="H2" s="266"/>
      <c r="I2" s="266"/>
      <c r="J2" s="266"/>
      <c r="K2" s="266"/>
      <c r="L2" s="266"/>
      <c r="M2" s="266"/>
      <c r="N2" s="266"/>
      <c r="O2" s="266"/>
      <c r="P2" s="266"/>
      <c r="Q2" s="266"/>
      <c r="R2" s="266"/>
      <c r="S2" s="266"/>
      <c r="T2" s="266"/>
      <c r="U2" s="266"/>
    </row>
    <row r="3" spans="1:29" s="52" customFormat="1" ht="20.100000000000001" customHeight="1">
      <c r="A3" s="216" t="s">
        <v>167</v>
      </c>
      <c r="B3" s="217"/>
      <c r="C3" s="217"/>
      <c r="D3" s="217"/>
      <c r="E3" s="88"/>
      <c r="F3" s="89"/>
      <c r="G3" s="89"/>
      <c r="H3" s="89"/>
      <c r="I3" s="89"/>
      <c r="J3" s="90"/>
      <c r="K3" s="19"/>
    </row>
    <row r="4" spans="1:29" ht="5.25" customHeight="1">
      <c r="A4" s="103"/>
      <c r="B4" s="102"/>
      <c r="C4" s="102"/>
      <c r="D4" s="102"/>
      <c r="E4" s="102"/>
      <c r="F4" s="102"/>
      <c r="G4" s="102"/>
      <c r="H4" s="102"/>
      <c r="I4" s="102"/>
      <c r="J4" s="102"/>
      <c r="K4" s="102"/>
      <c r="L4" s="102"/>
      <c r="M4" s="102"/>
      <c r="N4" s="102"/>
      <c r="O4" s="102"/>
      <c r="P4" s="102"/>
      <c r="Q4" s="102"/>
      <c r="R4" s="102"/>
      <c r="S4" s="102"/>
      <c r="T4" s="102"/>
      <c r="U4" s="102"/>
    </row>
    <row r="5" spans="1:29" ht="15" customHeight="1">
      <c r="A5" s="269"/>
      <c r="B5" s="222" t="str">
        <f>A7</f>
        <v>余部</v>
      </c>
      <c r="C5" s="222"/>
      <c r="D5" s="222"/>
      <c r="E5" s="222" t="str">
        <f>A9</f>
        <v>小宅</v>
      </c>
      <c r="F5" s="222"/>
      <c r="G5" s="222"/>
      <c r="H5" s="222" t="str">
        <f>A11</f>
        <v>英賀保</v>
      </c>
      <c r="I5" s="222"/>
      <c r="J5" s="222"/>
      <c r="K5" s="222" t="str">
        <f>A13</f>
        <v>揖西東</v>
      </c>
      <c r="L5" s="222"/>
      <c r="M5" s="222"/>
      <c r="N5" s="214" t="s">
        <v>122</v>
      </c>
      <c r="O5" s="214" t="s">
        <v>123</v>
      </c>
      <c r="P5" s="241" t="s">
        <v>124</v>
      </c>
      <c r="Q5" s="214" t="s">
        <v>125</v>
      </c>
      <c r="R5" s="214" t="s">
        <v>126</v>
      </c>
      <c r="S5" s="214" t="s">
        <v>127</v>
      </c>
      <c r="T5" s="241" t="s">
        <v>128</v>
      </c>
      <c r="U5" s="257" t="s">
        <v>129</v>
      </c>
    </row>
    <row r="6" spans="1:29" ht="15" customHeight="1">
      <c r="A6" s="269"/>
      <c r="B6" s="223"/>
      <c r="C6" s="223"/>
      <c r="D6" s="223"/>
      <c r="E6" s="223"/>
      <c r="F6" s="223"/>
      <c r="G6" s="223"/>
      <c r="H6" s="223"/>
      <c r="I6" s="223"/>
      <c r="J6" s="223"/>
      <c r="K6" s="223"/>
      <c r="L6" s="223"/>
      <c r="M6" s="223"/>
      <c r="N6" s="215"/>
      <c r="O6" s="215"/>
      <c r="P6" s="242"/>
      <c r="Q6" s="215"/>
      <c r="R6" s="215"/>
      <c r="S6" s="215"/>
      <c r="T6" s="242"/>
      <c r="U6" s="258"/>
    </row>
    <row r="7" spans="1:29" ht="15" customHeight="1">
      <c r="A7" s="218" t="str">
        <f>$X$7</f>
        <v>余部</v>
      </c>
      <c r="B7" s="219"/>
      <c r="C7" s="219"/>
      <c r="D7" s="219"/>
      <c r="E7" s="173"/>
      <c r="F7" s="174" t="str">
        <f>IF(E8-G8=0,"△",IF(E8&lt;G8,"×",IF(E8&gt;G8,"〇","")))</f>
        <v>△</v>
      </c>
      <c r="G7" s="175"/>
      <c r="H7" s="219"/>
      <c r="I7" s="219"/>
      <c r="J7" s="219"/>
      <c r="K7" s="173"/>
      <c r="L7" s="174" t="str">
        <f>IF(K8-M8=0,"△",IF(K8&lt;M8,"×",IF(K8&gt;M8,"〇","")))</f>
        <v>△</v>
      </c>
      <c r="M7" s="175"/>
      <c r="N7" s="213">
        <f>COUNTIF(B7:M8,"〇")</f>
        <v>0</v>
      </c>
      <c r="O7" s="213">
        <f>COUNTIF(B7:M8,"×")</f>
        <v>0</v>
      </c>
      <c r="P7" s="213">
        <f>COUNTIF(B7:M8,"△")</f>
        <v>2</v>
      </c>
      <c r="Q7" s="213">
        <f>E8+K8</f>
        <v>0</v>
      </c>
      <c r="R7" s="213">
        <f>G8+M8</f>
        <v>0</v>
      </c>
      <c r="S7" s="213">
        <f>Q7-R7</f>
        <v>0</v>
      </c>
      <c r="T7" s="213">
        <f>COUNTIF(B7:M8,"〇")*3+COUNTIF(B7:M8,"△")*1</f>
        <v>2</v>
      </c>
      <c r="U7" s="213"/>
      <c r="V7" s="109"/>
      <c r="W7" s="200" t="s">
        <v>130</v>
      </c>
      <c r="X7" s="201" t="s">
        <v>131</v>
      </c>
      <c r="Y7" s="25"/>
      <c r="Z7" s="62"/>
      <c r="AA7" s="62"/>
      <c r="AB7"/>
      <c r="AC7" s="3"/>
    </row>
    <row r="8" spans="1:29" ht="15" customHeight="1">
      <c r="A8" s="218"/>
      <c r="B8" s="220"/>
      <c r="C8" s="220"/>
      <c r="D8" s="220"/>
      <c r="E8" s="176">
        <v>0</v>
      </c>
      <c r="F8" s="177" t="s">
        <v>132</v>
      </c>
      <c r="G8" s="178">
        <v>0</v>
      </c>
      <c r="H8" s="220"/>
      <c r="I8" s="220"/>
      <c r="J8" s="220"/>
      <c r="K8" s="176">
        <v>0</v>
      </c>
      <c r="L8" s="177" t="s">
        <v>132</v>
      </c>
      <c r="M8" s="178">
        <v>0</v>
      </c>
      <c r="N8" s="213"/>
      <c r="O8" s="213"/>
      <c r="P8" s="213"/>
      <c r="Q8" s="213"/>
      <c r="R8" s="213"/>
      <c r="S8" s="213"/>
      <c r="T8" s="213"/>
      <c r="U8" s="213"/>
      <c r="V8" s="109"/>
      <c r="W8" s="200" t="s">
        <v>133</v>
      </c>
      <c r="X8" s="201" t="s">
        <v>255</v>
      </c>
      <c r="Y8" s="25"/>
      <c r="Z8" s="62"/>
      <c r="AA8" s="62"/>
      <c r="AB8"/>
      <c r="AC8" s="3"/>
    </row>
    <row r="9" spans="1:29" ht="15" customHeight="1">
      <c r="A9" s="218" t="str">
        <f>X8</f>
        <v>小宅</v>
      </c>
      <c r="B9" s="173"/>
      <c r="C9" s="174" t="str">
        <f>IF(B10-D10=0,"△",IF(B10&lt;D10,"×",IF(B10&gt;D10,"〇","")))</f>
        <v>△</v>
      </c>
      <c r="D9" s="175"/>
      <c r="E9" s="232"/>
      <c r="F9" s="219"/>
      <c r="G9" s="238"/>
      <c r="H9" s="173"/>
      <c r="I9" s="174" t="str">
        <f>IF(H10-J10=0,"△",IF(H10&lt;J10,"×",IF(H10&gt;J10,"〇","")))</f>
        <v>△</v>
      </c>
      <c r="J9" s="175"/>
      <c r="K9" s="232"/>
      <c r="L9" s="219"/>
      <c r="M9" s="233"/>
      <c r="N9" s="213">
        <f>COUNTIF(B9:M10,"〇")</f>
        <v>0</v>
      </c>
      <c r="O9" s="213">
        <f>COUNTIF(B9:M10,"×")</f>
        <v>0</v>
      </c>
      <c r="P9" s="213">
        <f>COUNTIF(B9:M10,"△")</f>
        <v>2</v>
      </c>
      <c r="Q9" s="213">
        <f>B10+H10</f>
        <v>0</v>
      </c>
      <c r="R9" s="213">
        <f>D10+J10</f>
        <v>0</v>
      </c>
      <c r="S9" s="213">
        <f>Q9-R9</f>
        <v>0</v>
      </c>
      <c r="T9" s="213">
        <f>COUNTIF(B9:M10,"〇")*3+COUNTIF(B9:M10,"△")*1</f>
        <v>2</v>
      </c>
      <c r="U9" s="213"/>
      <c r="V9" s="109"/>
      <c r="W9" s="200" t="s">
        <v>135</v>
      </c>
      <c r="X9" s="201" t="s">
        <v>254</v>
      </c>
      <c r="Y9" s="25"/>
      <c r="Z9" s="62"/>
      <c r="AA9" s="62"/>
      <c r="AB9"/>
      <c r="AC9" s="3"/>
    </row>
    <row r="10" spans="1:29" ht="15" customHeight="1">
      <c r="A10" s="218"/>
      <c r="B10" s="176">
        <v>0</v>
      </c>
      <c r="C10" s="177" t="s">
        <v>132</v>
      </c>
      <c r="D10" s="178">
        <v>0</v>
      </c>
      <c r="E10" s="232"/>
      <c r="F10" s="219"/>
      <c r="G10" s="238"/>
      <c r="H10" s="176">
        <v>0</v>
      </c>
      <c r="I10" s="177" t="s">
        <v>132</v>
      </c>
      <c r="J10" s="178">
        <v>0</v>
      </c>
      <c r="K10" s="232"/>
      <c r="L10" s="219"/>
      <c r="M10" s="233"/>
      <c r="N10" s="213"/>
      <c r="O10" s="213"/>
      <c r="P10" s="213"/>
      <c r="Q10" s="213"/>
      <c r="R10" s="213"/>
      <c r="S10" s="213"/>
      <c r="T10" s="213"/>
      <c r="U10" s="213"/>
      <c r="V10" s="109"/>
      <c r="W10" s="200" t="s">
        <v>137</v>
      </c>
      <c r="X10" s="201" t="s">
        <v>168</v>
      </c>
      <c r="Y10" s="25"/>
      <c r="Z10" s="62"/>
      <c r="AA10" s="62"/>
      <c r="AB10"/>
      <c r="AC10" s="3"/>
    </row>
    <row r="11" spans="1:29" ht="15" customHeight="1">
      <c r="A11" s="218" t="str">
        <f>X9</f>
        <v>英賀保</v>
      </c>
      <c r="B11" s="237"/>
      <c r="C11" s="237"/>
      <c r="D11" s="237"/>
      <c r="E11" s="173"/>
      <c r="F11" s="174" t="str">
        <f>IF(E12-G12=0,"△",IF(E12&lt;G12,"×",IF(E12&gt;G12,"〇","")))</f>
        <v>△</v>
      </c>
      <c r="G11" s="175"/>
      <c r="H11" s="237"/>
      <c r="I11" s="237"/>
      <c r="J11" s="237"/>
      <c r="K11" s="173"/>
      <c r="L11" s="174" t="str">
        <f>IF(K12-M12=0,"△",IF(K12&lt;M12,"×",IF(K12&gt;M12,"〇","")))</f>
        <v>△</v>
      </c>
      <c r="M11" s="175"/>
      <c r="N11" s="213">
        <f>COUNTIF(B11:M12,"〇")</f>
        <v>0</v>
      </c>
      <c r="O11" s="213">
        <f>COUNTIF(B11:M12,"×")</f>
        <v>0</v>
      </c>
      <c r="P11" s="213">
        <f>COUNTIF(B11:M12,"△")</f>
        <v>2</v>
      </c>
      <c r="Q11" s="213">
        <f>E12+K12</f>
        <v>0</v>
      </c>
      <c r="R11" s="213">
        <f>G12+M12</f>
        <v>0</v>
      </c>
      <c r="S11" s="213">
        <f>Q11-R11</f>
        <v>0</v>
      </c>
      <c r="T11" s="213">
        <f>COUNTIF(B11:M12,"〇")*3+COUNTIF(B11:M12,"△")*1</f>
        <v>2</v>
      </c>
      <c r="U11" s="213"/>
      <c r="V11" s="109"/>
      <c r="W11" s="200" t="s">
        <v>139</v>
      </c>
      <c r="X11" s="201" t="s">
        <v>169</v>
      </c>
      <c r="Z11" s="62"/>
      <c r="AA11" s="62"/>
      <c r="AB11"/>
      <c r="AC11" s="3"/>
    </row>
    <row r="12" spans="1:29" ht="15" customHeight="1">
      <c r="A12" s="218"/>
      <c r="B12" s="219"/>
      <c r="C12" s="219"/>
      <c r="D12" s="219"/>
      <c r="E12" s="182">
        <v>0</v>
      </c>
      <c r="F12" s="183" t="s">
        <v>132</v>
      </c>
      <c r="G12" s="184">
        <v>0</v>
      </c>
      <c r="H12" s="219"/>
      <c r="I12" s="219"/>
      <c r="J12" s="219"/>
      <c r="K12" s="176">
        <v>0</v>
      </c>
      <c r="L12" s="177" t="s">
        <v>132</v>
      </c>
      <c r="M12" s="178">
        <v>0</v>
      </c>
      <c r="N12" s="213"/>
      <c r="O12" s="213"/>
      <c r="P12" s="213"/>
      <c r="Q12" s="213"/>
      <c r="R12" s="213"/>
      <c r="S12" s="213"/>
      <c r="T12" s="213"/>
      <c r="U12" s="213"/>
      <c r="V12" s="109"/>
      <c r="W12" s="200" t="s">
        <v>140</v>
      </c>
      <c r="X12" s="201" t="s">
        <v>170</v>
      </c>
      <c r="Z12" s="62"/>
      <c r="AA12" s="62"/>
      <c r="AB12" s="52"/>
      <c r="AC12" s="64"/>
    </row>
    <row r="13" spans="1:29" ht="15" customHeight="1">
      <c r="A13" s="218" t="str">
        <f>X10</f>
        <v>揖西東</v>
      </c>
      <c r="B13" s="173"/>
      <c r="C13" s="174" t="str">
        <f>IF(B14-D14=0,"△",IF(B14&lt;D14,"×",IF(B14&gt;D14,"〇","")))</f>
        <v>△</v>
      </c>
      <c r="D13" s="175"/>
      <c r="E13" s="226"/>
      <c r="F13" s="227"/>
      <c r="G13" s="228"/>
      <c r="H13" s="173"/>
      <c r="I13" s="174" t="str">
        <f>IF(H14-J14=0,"△",IF(H14&lt;J14,"×",IF(H14&gt;J14,"〇","")))</f>
        <v>△</v>
      </c>
      <c r="J13" s="175"/>
      <c r="K13" s="232"/>
      <c r="L13" s="219"/>
      <c r="M13" s="233"/>
      <c r="N13" s="213">
        <f>COUNTIF(B13:M14,"〇")</f>
        <v>0</v>
      </c>
      <c r="O13" s="213">
        <f>COUNTIF(B13:M14,"×")</f>
        <v>0</v>
      </c>
      <c r="P13" s="213">
        <f>COUNTIF(B13:M14,"△")</f>
        <v>2</v>
      </c>
      <c r="Q13" s="213">
        <f>B14+H14</f>
        <v>0</v>
      </c>
      <c r="R13" s="213">
        <f>D14+J14</f>
        <v>0</v>
      </c>
      <c r="S13" s="213">
        <f>Q13-R13</f>
        <v>0</v>
      </c>
      <c r="T13" s="213">
        <f>COUNTIF(B13:M14,"〇")*3+COUNTIF(B13:M14,"△")*1</f>
        <v>2</v>
      </c>
      <c r="U13" s="213"/>
      <c r="V13" s="109"/>
      <c r="W13" s="200" t="s">
        <v>142</v>
      </c>
      <c r="X13" s="201" t="s">
        <v>171</v>
      </c>
      <c r="Y13" s="25"/>
      <c r="Z13" s="62"/>
      <c r="AA13" s="62"/>
      <c r="AB13"/>
      <c r="AC13" s="3"/>
    </row>
    <row r="14" spans="1:29" ht="15" customHeight="1">
      <c r="A14" s="218"/>
      <c r="B14" s="179">
        <v>0</v>
      </c>
      <c r="C14" s="180" t="s">
        <v>132</v>
      </c>
      <c r="D14" s="181">
        <v>0</v>
      </c>
      <c r="E14" s="229"/>
      <c r="F14" s="230"/>
      <c r="G14" s="231"/>
      <c r="H14" s="179">
        <v>0</v>
      </c>
      <c r="I14" s="180" t="s">
        <v>132</v>
      </c>
      <c r="J14" s="181">
        <v>0</v>
      </c>
      <c r="K14" s="234"/>
      <c r="L14" s="235"/>
      <c r="M14" s="236"/>
      <c r="N14" s="213"/>
      <c r="O14" s="213"/>
      <c r="P14" s="213"/>
      <c r="Q14" s="213"/>
      <c r="R14" s="213"/>
      <c r="S14" s="213"/>
      <c r="T14" s="213"/>
      <c r="U14" s="213"/>
      <c r="V14" s="109"/>
      <c r="W14" s="200" t="s">
        <v>144</v>
      </c>
      <c r="X14" s="201" t="s">
        <v>172</v>
      </c>
      <c r="Y14" s="25"/>
      <c r="Z14" s="62"/>
      <c r="AA14" s="25"/>
      <c r="AB14"/>
      <c r="AC14" s="3"/>
    </row>
    <row r="15" spans="1:29" ht="13.5" customHeight="1">
      <c r="A15" s="109"/>
      <c r="B15" s="109"/>
      <c r="C15" s="109"/>
      <c r="D15" s="109"/>
      <c r="E15" s="109"/>
      <c r="F15" s="109"/>
      <c r="G15" s="109"/>
      <c r="H15" s="109"/>
      <c r="I15" s="109"/>
      <c r="J15" s="109"/>
      <c r="K15" s="109"/>
      <c r="L15" s="109"/>
      <c r="M15" s="109"/>
      <c r="X15" s="3"/>
      <c r="Y15" s="91"/>
      <c r="AA15"/>
      <c r="AB15"/>
      <c r="AC15" s="3"/>
    </row>
    <row r="16" spans="1:29" s="52" customFormat="1" ht="20.100000000000001" customHeight="1">
      <c r="A16" s="267" t="s">
        <v>173</v>
      </c>
      <c r="B16" s="268"/>
      <c r="C16" s="268"/>
      <c r="D16" s="268"/>
      <c r="E16" s="88"/>
      <c r="F16" s="89"/>
      <c r="G16" s="89"/>
      <c r="H16" s="89"/>
      <c r="I16" s="89"/>
      <c r="J16" s="90"/>
      <c r="K16" s="19"/>
      <c r="X16" s="3"/>
      <c r="Y16" s="91"/>
      <c r="AA16"/>
      <c r="AB16"/>
      <c r="AC16" s="3"/>
    </row>
    <row r="17" spans="1:25" ht="5.25" customHeight="1" thickBot="1">
      <c r="A17" s="110"/>
      <c r="B17" s="111"/>
      <c r="C17" s="111"/>
      <c r="D17" s="111"/>
      <c r="E17" s="111"/>
      <c r="F17" s="111"/>
      <c r="G17" s="111"/>
      <c r="H17" s="111"/>
      <c r="I17" s="111"/>
      <c r="J17" s="111"/>
      <c r="K17" s="111"/>
      <c r="L17" s="111"/>
      <c r="M17" s="111"/>
      <c r="N17" s="102"/>
      <c r="O17" s="102"/>
      <c r="P17" s="102"/>
      <c r="Q17" s="102"/>
      <c r="R17" s="102"/>
      <c r="S17" s="102"/>
      <c r="T17" s="102"/>
      <c r="U17" s="102"/>
    </row>
    <row r="18" spans="1:25" ht="15" customHeight="1" thickTop="1" thickBot="1">
      <c r="A18" s="269"/>
      <c r="B18" s="222" t="str">
        <f>A20</f>
        <v>広畑</v>
      </c>
      <c r="C18" s="222"/>
      <c r="D18" s="222"/>
      <c r="E18" s="222" t="str">
        <f>A22</f>
        <v>津門</v>
      </c>
      <c r="F18" s="222"/>
      <c r="G18" s="222"/>
      <c r="H18" s="222" t="str">
        <f>A24</f>
        <v>御国野</v>
      </c>
      <c r="I18" s="222"/>
      <c r="J18" s="222"/>
      <c r="K18" s="222" t="str">
        <f>A26</f>
        <v>龍野</v>
      </c>
      <c r="L18" s="222"/>
      <c r="M18" s="222"/>
      <c r="N18" s="241" t="s">
        <v>125</v>
      </c>
      <c r="O18" s="241" t="s">
        <v>126</v>
      </c>
      <c r="P18" s="241" t="s">
        <v>127</v>
      </c>
      <c r="Q18" s="241" t="s">
        <v>122</v>
      </c>
      <c r="R18" s="241" t="s">
        <v>123</v>
      </c>
      <c r="S18" s="241" t="s">
        <v>124</v>
      </c>
      <c r="T18" s="241" t="s">
        <v>128</v>
      </c>
      <c r="U18" s="257" t="s">
        <v>129</v>
      </c>
    </row>
    <row r="19" spans="1:25" ht="15" customHeight="1">
      <c r="A19" s="269"/>
      <c r="B19" s="223"/>
      <c r="C19" s="223"/>
      <c r="D19" s="223"/>
      <c r="E19" s="223"/>
      <c r="F19" s="223"/>
      <c r="G19" s="223"/>
      <c r="H19" s="223"/>
      <c r="I19" s="223"/>
      <c r="J19" s="223"/>
      <c r="K19" s="223"/>
      <c r="L19" s="223"/>
      <c r="M19" s="223"/>
      <c r="N19" s="242"/>
      <c r="O19" s="242"/>
      <c r="P19" s="242"/>
      <c r="Q19" s="242"/>
      <c r="R19" s="242"/>
      <c r="S19" s="242"/>
      <c r="T19" s="242"/>
      <c r="U19" s="258"/>
    </row>
    <row r="20" spans="1:25" ht="15" customHeight="1">
      <c r="A20" s="218" t="str">
        <f>X11</f>
        <v>広畑</v>
      </c>
      <c r="B20" s="219"/>
      <c r="C20" s="219"/>
      <c r="D20" s="219"/>
      <c r="E20" s="173"/>
      <c r="F20" s="174" t="str">
        <f>IF(E21-G21=0,"△",IF(E21&lt;G21,"×",IF(E21&gt;G21,"〇","")))</f>
        <v>△</v>
      </c>
      <c r="G20" s="175"/>
      <c r="H20" s="219"/>
      <c r="I20" s="219"/>
      <c r="J20" s="219"/>
      <c r="K20" s="173"/>
      <c r="L20" s="174" t="str">
        <f>IF(K21-M21=0,"△",IF(K21&lt;M21,"×",IF(K21&gt;M21,"〇","")))</f>
        <v>△</v>
      </c>
      <c r="M20" s="175"/>
      <c r="N20" s="213">
        <f>COUNTIF(B20:M21,"〇")</f>
        <v>0</v>
      </c>
      <c r="O20" s="213">
        <f>COUNTIF(B20:M21,"×")</f>
        <v>0</v>
      </c>
      <c r="P20" s="213">
        <f>COUNTIF(B20:M21,"△")</f>
        <v>2</v>
      </c>
      <c r="Q20" s="213">
        <f>E21+K21</f>
        <v>0</v>
      </c>
      <c r="R20" s="213">
        <f>G21+M21</f>
        <v>0</v>
      </c>
      <c r="S20" s="213">
        <f>Q20-R20</f>
        <v>0</v>
      </c>
      <c r="T20" s="213">
        <f>COUNTIF(B20:M21,"〇")*3+COUNTIF(B20:M21,"△")*1</f>
        <v>2</v>
      </c>
      <c r="U20" s="213"/>
      <c r="V20" s="109"/>
      <c r="W20" s="109"/>
      <c r="X20" s="109"/>
      <c r="Y20" s="109"/>
    </row>
    <row r="21" spans="1:25" ht="15" customHeight="1">
      <c r="A21" s="218"/>
      <c r="B21" s="220"/>
      <c r="C21" s="220"/>
      <c r="D21" s="220"/>
      <c r="E21" s="176">
        <v>0</v>
      </c>
      <c r="F21" s="177" t="s">
        <v>132</v>
      </c>
      <c r="G21" s="178">
        <v>0</v>
      </c>
      <c r="H21" s="220"/>
      <c r="I21" s="220"/>
      <c r="J21" s="220"/>
      <c r="K21" s="176">
        <v>0</v>
      </c>
      <c r="L21" s="177" t="s">
        <v>132</v>
      </c>
      <c r="M21" s="178">
        <v>0</v>
      </c>
      <c r="N21" s="213"/>
      <c r="O21" s="213"/>
      <c r="P21" s="213"/>
      <c r="Q21" s="213"/>
      <c r="R21" s="213"/>
      <c r="S21" s="213"/>
      <c r="T21" s="213"/>
      <c r="U21" s="213"/>
      <c r="V21" s="109"/>
      <c r="W21" s="109"/>
      <c r="X21" s="109"/>
      <c r="Y21" s="109"/>
    </row>
    <row r="22" spans="1:25" ht="15" customHeight="1">
      <c r="A22" s="218" t="str">
        <f>X12</f>
        <v>津門</v>
      </c>
      <c r="B22" s="173"/>
      <c r="C22" s="174" t="str">
        <f>IF(B23-D23=0,"△",IF(B23&lt;D23,"×",IF(B23&gt;D23,"〇","")))</f>
        <v>△</v>
      </c>
      <c r="D22" s="175"/>
      <c r="E22" s="232"/>
      <c r="F22" s="219"/>
      <c r="G22" s="238"/>
      <c r="H22" s="173"/>
      <c r="I22" s="174" t="str">
        <f>IF(H23-J23=0,"△",IF(H23&lt;J23,"×",IF(H23&gt;J23,"〇","")))</f>
        <v>△</v>
      </c>
      <c r="J22" s="175"/>
      <c r="K22" s="232"/>
      <c r="L22" s="219"/>
      <c r="M22" s="233"/>
      <c r="N22" s="213">
        <f>COUNTIF(B22:M23,"〇")</f>
        <v>0</v>
      </c>
      <c r="O22" s="213">
        <f>COUNTIF(B22:M23,"×")</f>
        <v>0</v>
      </c>
      <c r="P22" s="213">
        <f>COUNTIF(B22:M23,"△")</f>
        <v>2</v>
      </c>
      <c r="Q22" s="213">
        <f>B23+H23</f>
        <v>0</v>
      </c>
      <c r="R22" s="213">
        <f>D23+J23</f>
        <v>0</v>
      </c>
      <c r="S22" s="213">
        <f>Q22-R22</f>
        <v>0</v>
      </c>
      <c r="T22" s="213">
        <f>COUNTIF(B22:M23,"〇")*3+COUNTIF(B22:M23,"△")*1</f>
        <v>2</v>
      </c>
      <c r="U22" s="213"/>
      <c r="V22" s="109"/>
      <c r="W22" s="109"/>
      <c r="X22" s="109"/>
      <c r="Y22" s="109"/>
    </row>
    <row r="23" spans="1:25" ht="15" customHeight="1">
      <c r="A23" s="218"/>
      <c r="B23" s="176">
        <v>0</v>
      </c>
      <c r="C23" s="177" t="s">
        <v>132</v>
      </c>
      <c r="D23" s="178">
        <v>0</v>
      </c>
      <c r="E23" s="232"/>
      <c r="F23" s="219"/>
      <c r="G23" s="238"/>
      <c r="H23" s="176">
        <v>0</v>
      </c>
      <c r="I23" s="177" t="s">
        <v>132</v>
      </c>
      <c r="J23" s="178">
        <v>0</v>
      </c>
      <c r="K23" s="232"/>
      <c r="L23" s="219"/>
      <c r="M23" s="233"/>
      <c r="N23" s="213"/>
      <c r="O23" s="213"/>
      <c r="P23" s="213"/>
      <c r="Q23" s="213"/>
      <c r="R23" s="213"/>
      <c r="S23" s="213"/>
      <c r="T23" s="213"/>
      <c r="U23" s="213"/>
      <c r="V23" s="109"/>
      <c r="W23" s="109"/>
      <c r="X23" s="109"/>
      <c r="Y23" s="109"/>
    </row>
    <row r="24" spans="1:25" ht="15" customHeight="1">
      <c r="A24" s="218" t="str">
        <f>X13</f>
        <v>御国野</v>
      </c>
      <c r="B24" s="237"/>
      <c r="C24" s="237"/>
      <c r="D24" s="237"/>
      <c r="E24" s="173"/>
      <c r="F24" s="174" t="str">
        <f>IF(E25-G25=0,"△",IF(E25&lt;G25,"×",IF(E25&gt;G25,"〇","")))</f>
        <v>△</v>
      </c>
      <c r="G24" s="175"/>
      <c r="H24" s="237"/>
      <c r="I24" s="237"/>
      <c r="J24" s="237"/>
      <c r="K24" s="173"/>
      <c r="L24" s="174" t="str">
        <f>IF(K25-M25=0,"△",IF(K25&lt;M25,"×",IF(K25&gt;M25,"〇","")))</f>
        <v>△</v>
      </c>
      <c r="M24" s="175"/>
      <c r="N24" s="213">
        <f>COUNTIF(B24:M25,"〇")</f>
        <v>0</v>
      </c>
      <c r="O24" s="213">
        <f>COUNTIF(B24:M25,"×")</f>
        <v>0</v>
      </c>
      <c r="P24" s="213">
        <f>COUNTIF(B24:M25,"△")</f>
        <v>2</v>
      </c>
      <c r="Q24" s="213">
        <f>E25+K25</f>
        <v>0</v>
      </c>
      <c r="R24" s="213">
        <f>G25+M25</f>
        <v>0</v>
      </c>
      <c r="S24" s="213">
        <f>Q24-R24</f>
        <v>0</v>
      </c>
      <c r="T24" s="213">
        <f>COUNTIF(B24:M25,"〇")*3+COUNTIF(B24:M25,"△")*1</f>
        <v>2</v>
      </c>
      <c r="U24" s="213"/>
      <c r="V24" s="109"/>
      <c r="W24" s="52"/>
      <c r="X24" s="109"/>
      <c r="Y24" s="109"/>
    </row>
    <row r="25" spans="1:25" ht="15" customHeight="1">
      <c r="A25" s="218"/>
      <c r="B25" s="219"/>
      <c r="C25" s="219"/>
      <c r="D25" s="219"/>
      <c r="E25" s="182">
        <v>0</v>
      </c>
      <c r="F25" s="183" t="s">
        <v>132</v>
      </c>
      <c r="G25" s="184">
        <v>0</v>
      </c>
      <c r="H25" s="219"/>
      <c r="I25" s="219"/>
      <c r="J25" s="219"/>
      <c r="K25" s="176">
        <v>0</v>
      </c>
      <c r="L25" s="177" t="s">
        <v>132</v>
      </c>
      <c r="M25" s="178">
        <v>0</v>
      </c>
      <c r="N25" s="213"/>
      <c r="O25" s="213"/>
      <c r="P25" s="213"/>
      <c r="Q25" s="213"/>
      <c r="R25" s="213"/>
      <c r="S25" s="213"/>
      <c r="T25" s="213"/>
      <c r="U25" s="213"/>
      <c r="V25" s="109"/>
      <c r="W25" s="109"/>
      <c r="X25" s="109"/>
      <c r="Y25" s="109"/>
    </row>
    <row r="26" spans="1:25" ht="15" customHeight="1">
      <c r="A26" s="218" t="str">
        <f>X14</f>
        <v>龍野</v>
      </c>
      <c r="B26" s="173"/>
      <c r="C26" s="174" t="str">
        <f>IF(B27-D27=0,"△",IF(B27&lt;D27,"×",IF(B27&gt;D27,"〇","")))</f>
        <v>△</v>
      </c>
      <c r="D26" s="175"/>
      <c r="E26" s="226"/>
      <c r="F26" s="227"/>
      <c r="G26" s="228"/>
      <c r="H26" s="173"/>
      <c r="I26" s="174" t="str">
        <f>IF(H27-J27=0,"△",IF(H27&lt;J27,"×",IF(H27&gt;J27,"〇","")))</f>
        <v>△</v>
      </c>
      <c r="J26" s="175"/>
      <c r="K26" s="232"/>
      <c r="L26" s="219"/>
      <c r="M26" s="233"/>
      <c r="N26" s="213">
        <f>COUNTIF(B26:M27,"〇")</f>
        <v>0</v>
      </c>
      <c r="O26" s="213">
        <f>COUNTIF(B26:M27,"×")</f>
        <v>0</v>
      </c>
      <c r="P26" s="213">
        <f>COUNTIF(B26:M27,"△")</f>
        <v>2</v>
      </c>
      <c r="Q26" s="213">
        <f>B27+H27</f>
        <v>0</v>
      </c>
      <c r="R26" s="213">
        <f>D27+J27</f>
        <v>0</v>
      </c>
      <c r="S26" s="213">
        <f>Q26-R26</f>
        <v>0</v>
      </c>
      <c r="T26" s="213">
        <f>COUNTIF(B26:M27,"〇")*3+COUNTIF(B26:M27,"△")*1</f>
        <v>2</v>
      </c>
      <c r="U26" s="213"/>
      <c r="V26" s="109"/>
      <c r="W26" s="109"/>
      <c r="X26" s="109"/>
      <c r="Y26" s="109"/>
    </row>
    <row r="27" spans="1:25" ht="15" customHeight="1">
      <c r="A27" s="218"/>
      <c r="B27" s="179">
        <v>0</v>
      </c>
      <c r="C27" s="180" t="s">
        <v>132</v>
      </c>
      <c r="D27" s="181">
        <v>0</v>
      </c>
      <c r="E27" s="229"/>
      <c r="F27" s="230"/>
      <c r="G27" s="231"/>
      <c r="H27" s="179">
        <v>0</v>
      </c>
      <c r="I27" s="180" t="s">
        <v>132</v>
      </c>
      <c r="J27" s="181">
        <v>0</v>
      </c>
      <c r="K27" s="234"/>
      <c r="L27" s="235"/>
      <c r="M27" s="236"/>
      <c r="N27" s="213"/>
      <c r="O27" s="213"/>
      <c r="P27" s="213"/>
      <c r="Q27" s="213"/>
      <c r="R27" s="213"/>
      <c r="S27" s="213"/>
      <c r="T27" s="213"/>
      <c r="U27" s="213"/>
      <c r="V27" s="109"/>
      <c r="W27" s="109"/>
      <c r="X27" s="109"/>
      <c r="Y27" s="109"/>
    </row>
    <row r="29" spans="1:25" customFormat="1" ht="12.95" customHeight="1">
      <c r="A29" s="266" t="s">
        <v>147</v>
      </c>
      <c r="B29" s="266"/>
      <c r="C29" s="266"/>
      <c r="D29" s="266"/>
      <c r="E29" s="266"/>
      <c r="F29" s="266"/>
      <c r="G29" s="266"/>
      <c r="H29" s="266"/>
      <c r="I29" s="266"/>
      <c r="J29" s="266"/>
      <c r="K29" s="266"/>
      <c r="L29" s="266"/>
      <c r="M29" s="266"/>
      <c r="N29" s="266"/>
      <c r="O29" s="266"/>
      <c r="P29" s="266"/>
      <c r="Q29" s="266"/>
      <c r="R29" s="266"/>
      <c r="S29" s="266"/>
      <c r="T29" s="266"/>
      <c r="U29" s="266"/>
      <c r="W29" s="101"/>
    </row>
    <row r="30" spans="1:25" customFormat="1" ht="12.95" customHeight="1">
      <c r="A30" s="266"/>
      <c r="B30" s="266"/>
      <c r="C30" s="266"/>
      <c r="D30" s="266"/>
      <c r="E30" s="266"/>
      <c r="F30" s="266"/>
      <c r="G30" s="266"/>
      <c r="H30" s="266"/>
      <c r="I30" s="266"/>
      <c r="J30" s="266"/>
      <c r="K30" s="266"/>
      <c r="L30" s="266"/>
      <c r="M30" s="266"/>
      <c r="N30" s="266"/>
      <c r="O30" s="266"/>
      <c r="P30" s="266"/>
      <c r="Q30" s="266"/>
      <c r="R30" s="266"/>
      <c r="S30" s="266"/>
      <c r="T30" s="266"/>
      <c r="U30" s="266"/>
      <c r="W30" s="101"/>
    </row>
    <row r="31" spans="1:25" s="52" customFormat="1" ht="20.100000000000001" customHeight="1">
      <c r="A31" s="216" t="s">
        <v>174</v>
      </c>
      <c r="B31" s="217"/>
      <c r="C31" s="217"/>
      <c r="D31" s="217"/>
      <c r="E31" s="88"/>
      <c r="F31" s="89"/>
      <c r="G31" s="89"/>
      <c r="H31" s="89"/>
      <c r="I31" s="89"/>
      <c r="J31" s="90"/>
      <c r="K31" s="19"/>
    </row>
    <row r="32" spans="1:25" ht="5.25" customHeight="1" thickBot="1">
      <c r="A32" s="103"/>
      <c r="B32" s="102"/>
      <c r="C32" s="102"/>
      <c r="D32" s="102"/>
      <c r="E32" s="102"/>
      <c r="F32" s="102"/>
      <c r="G32" s="102"/>
      <c r="H32" s="102"/>
      <c r="I32" s="102"/>
      <c r="J32" s="102"/>
      <c r="K32" s="102"/>
      <c r="L32" s="102"/>
      <c r="M32" s="102"/>
      <c r="N32" s="102"/>
      <c r="O32" s="102"/>
      <c r="P32" s="102"/>
      <c r="Q32" s="102"/>
      <c r="R32" s="102"/>
      <c r="S32" s="102"/>
      <c r="T32" s="102"/>
      <c r="U32" s="102"/>
    </row>
    <row r="33" spans="1:26" ht="15" customHeight="1" thickTop="1" thickBot="1">
      <c r="A33" s="221"/>
      <c r="B33" s="264" t="str">
        <f>A35</f>
        <v>A1</v>
      </c>
      <c r="C33" s="264"/>
      <c r="D33" s="264"/>
      <c r="E33" s="264" t="str">
        <f>A37</f>
        <v>B1</v>
      </c>
      <c r="F33" s="264"/>
      <c r="G33" s="264"/>
      <c r="H33" s="264" t="str">
        <f>A39</f>
        <v>A2</v>
      </c>
      <c r="I33" s="264"/>
      <c r="J33" s="264"/>
      <c r="K33" s="264" t="str">
        <f>A41</f>
        <v>B2</v>
      </c>
      <c r="L33" s="264"/>
      <c r="M33" s="264"/>
      <c r="N33" s="214" t="s">
        <v>125</v>
      </c>
      <c r="O33" s="214" t="s">
        <v>126</v>
      </c>
      <c r="P33" s="214" t="s">
        <v>127</v>
      </c>
      <c r="Q33" s="214" t="s">
        <v>122</v>
      </c>
      <c r="R33" s="214" t="s">
        <v>123</v>
      </c>
      <c r="S33" s="214" t="s">
        <v>124</v>
      </c>
      <c r="T33" s="214" t="s">
        <v>128</v>
      </c>
      <c r="U33" s="224" t="s">
        <v>129</v>
      </c>
    </row>
    <row r="34" spans="1:26" ht="15" customHeight="1">
      <c r="A34" s="221"/>
      <c r="B34" s="265"/>
      <c r="C34" s="265"/>
      <c r="D34" s="265"/>
      <c r="E34" s="265"/>
      <c r="F34" s="265"/>
      <c r="G34" s="265"/>
      <c r="H34" s="265"/>
      <c r="I34" s="265"/>
      <c r="J34" s="265"/>
      <c r="K34" s="265"/>
      <c r="L34" s="265"/>
      <c r="M34" s="265"/>
      <c r="N34" s="215"/>
      <c r="O34" s="215"/>
      <c r="P34" s="215"/>
      <c r="Q34" s="215"/>
      <c r="R34" s="215"/>
      <c r="S34" s="215"/>
      <c r="T34" s="215"/>
      <c r="U34" s="225"/>
    </row>
    <row r="35" spans="1:26" ht="15" customHeight="1">
      <c r="A35" s="263" t="str">
        <f>X35</f>
        <v>A1</v>
      </c>
      <c r="B35" s="219"/>
      <c r="C35" s="219"/>
      <c r="D35" s="219"/>
      <c r="E35" s="173"/>
      <c r="F35" s="174" t="str">
        <f>IF(E36-G36=0,"△",IF(E36&lt;G36,"×",IF(E36&gt;G36,"〇","")))</f>
        <v>△</v>
      </c>
      <c r="G35" s="175"/>
      <c r="H35" s="219"/>
      <c r="I35" s="219"/>
      <c r="J35" s="219"/>
      <c r="K35" s="173"/>
      <c r="L35" s="174" t="str">
        <f>IF(K36-M36=0,"△",IF(K36&lt;M36,"×",IF(K36&gt;M36,"〇","")))</f>
        <v>△</v>
      </c>
      <c r="M35" s="175"/>
      <c r="N35" s="213">
        <f>COUNTIF(B35:M36,"〇")</f>
        <v>0</v>
      </c>
      <c r="O35" s="213">
        <f>COUNTIF(B35:M36,"×")</f>
        <v>0</v>
      </c>
      <c r="P35" s="213">
        <f>COUNTIF(B35:M36,"△")</f>
        <v>2</v>
      </c>
      <c r="Q35" s="213">
        <f>E36+K36</f>
        <v>0</v>
      </c>
      <c r="R35" s="213">
        <f>G36+M36</f>
        <v>0</v>
      </c>
      <c r="S35" s="213">
        <f>Q35-R35</f>
        <v>0</v>
      </c>
      <c r="T35" s="213">
        <f>COUNTIF(B35:M36,"〇")*3+COUNTIF(B35:M36,"△")*1</f>
        <v>2</v>
      </c>
      <c r="U35" s="213"/>
      <c r="V35" s="109"/>
      <c r="W35" s="141" t="s">
        <v>149</v>
      </c>
      <c r="X35" s="139" t="s">
        <v>150</v>
      </c>
      <c r="Y35" s="109"/>
      <c r="Z35" s="35"/>
    </row>
    <row r="36" spans="1:26" ht="15" customHeight="1">
      <c r="A36" s="263"/>
      <c r="B36" s="220"/>
      <c r="C36" s="220"/>
      <c r="D36" s="220"/>
      <c r="E36" s="176">
        <v>0</v>
      </c>
      <c r="F36" s="177" t="s">
        <v>132</v>
      </c>
      <c r="G36" s="178">
        <v>0</v>
      </c>
      <c r="H36" s="220"/>
      <c r="I36" s="220"/>
      <c r="J36" s="220"/>
      <c r="K36" s="176">
        <v>0</v>
      </c>
      <c r="L36" s="177" t="s">
        <v>132</v>
      </c>
      <c r="M36" s="178">
        <v>0</v>
      </c>
      <c r="N36" s="213"/>
      <c r="O36" s="213"/>
      <c r="P36" s="213"/>
      <c r="Q36" s="213"/>
      <c r="R36" s="213"/>
      <c r="S36" s="213"/>
      <c r="T36" s="213"/>
      <c r="U36" s="213"/>
      <c r="V36" s="109"/>
      <c r="W36" s="141" t="s">
        <v>151</v>
      </c>
      <c r="X36" s="139" t="s">
        <v>152</v>
      </c>
      <c r="Y36" s="109"/>
      <c r="Z36" s="35"/>
    </row>
    <row r="37" spans="1:26" ht="15" customHeight="1">
      <c r="A37" s="263" t="str">
        <f>X36</f>
        <v>B1</v>
      </c>
      <c r="B37" s="173"/>
      <c r="C37" s="174" t="str">
        <f>IF(B38-D38=0,"△",IF(B38&lt;D38,"×",IF(B38&gt;D38,"〇","")))</f>
        <v>△</v>
      </c>
      <c r="D37" s="175"/>
      <c r="E37" s="232"/>
      <c r="F37" s="219"/>
      <c r="G37" s="238"/>
      <c r="H37" s="173"/>
      <c r="I37" s="174" t="str">
        <f>IF(H38-J38=0,"△",IF(H38&lt;J38,"×",IF(H38&gt;J38,"〇","")))</f>
        <v>△</v>
      </c>
      <c r="J37" s="175"/>
      <c r="K37" s="232"/>
      <c r="L37" s="219"/>
      <c r="M37" s="233"/>
      <c r="N37" s="213">
        <f>COUNTIF(B37:M38,"〇")</f>
        <v>0</v>
      </c>
      <c r="O37" s="213">
        <f>COUNTIF(B37:M38,"×")</f>
        <v>0</v>
      </c>
      <c r="P37" s="213">
        <f>COUNTIF(B37:M38,"△")</f>
        <v>2</v>
      </c>
      <c r="Q37" s="213">
        <f>B38+H38</f>
        <v>0</v>
      </c>
      <c r="R37" s="213">
        <f>D38+J38</f>
        <v>0</v>
      </c>
      <c r="S37" s="213">
        <f>Q37-R37</f>
        <v>0</v>
      </c>
      <c r="T37" s="213">
        <f>COUNTIF(B37:M38,"〇")*3+COUNTIF(B37:M38,"△")*1</f>
        <v>2</v>
      </c>
      <c r="U37" s="213"/>
      <c r="V37" s="109"/>
      <c r="W37" s="141" t="s">
        <v>153</v>
      </c>
      <c r="X37" s="139" t="s">
        <v>154</v>
      </c>
      <c r="Y37" s="109"/>
      <c r="Z37" s="35"/>
    </row>
    <row r="38" spans="1:26" ht="15" customHeight="1">
      <c r="A38" s="263"/>
      <c r="B38" s="176">
        <v>0</v>
      </c>
      <c r="C38" s="177" t="s">
        <v>132</v>
      </c>
      <c r="D38" s="178">
        <v>0</v>
      </c>
      <c r="E38" s="232"/>
      <c r="F38" s="219"/>
      <c r="G38" s="238"/>
      <c r="H38" s="176">
        <v>0</v>
      </c>
      <c r="I38" s="177" t="s">
        <v>132</v>
      </c>
      <c r="J38" s="178">
        <v>0</v>
      </c>
      <c r="K38" s="232"/>
      <c r="L38" s="219"/>
      <c r="M38" s="233"/>
      <c r="N38" s="213"/>
      <c r="O38" s="213"/>
      <c r="P38" s="213"/>
      <c r="Q38" s="213"/>
      <c r="R38" s="213"/>
      <c r="S38" s="213"/>
      <c r="T38" s="213"/>
      <c r="U38" s="213"/>
      <c r="V38" s="109"/>
      <c r="W38" s="141" t="s">
        <v>155</v>
      </c>
      <c r="X38" s="139" t="s">
        <v>156</v>
      </c>
      <c r="Y38" s="109"/>
      <c r="Z38" s="35"/>
    </row>
    <row r="39" spans="1:26" ht="15" customHeight="1">
      <c r="A39" s="263" t="str">
        <f>X37</f>
        <v>A2</v>
      </c>
      <c r="B39" s="237"/>
      <c r="C39" s="237"/>
      <c r="D39" s="237"/>
      <c r="E39" s="173"/>
      <c r="F39" s="174" t="str">
        <f>IF(E40-G40=0,"△",IF(E40&lt;G40,"×",IF(E40&gt;G40,"〇","")))</f>
        <v>△</v>
      </c>
      <c r="G39" s="175"/>
      <c r="H39" s="237"/>
      <c r="I39" s="237"/>
      <c r="J39" s="237"/>
      <c r="K39" s="173"/>
      <c r="L39" s="174" t="str">
        <f>IF(K40-M40=0,"△",IF(K40&lt;M40,"×",IF(K40&gt;M40,"〇","")))</f>
        <v>△</v>
      </c>
      <c r="M39" s="175"/>
      <c r="N39" s="213">
        <f>COUNTIF(B39:M40,"〇")</f>
        <v>0</v>
      </c>
      <c r="O39" s="213">
        <f>COUNTIF(B39:M40,"×")</f>
        <v>0</v>
      </c>
      <c r="P39" s="213">
        <f>COUNTIF(B39:M40,"△")</f>
        <v>2</v>
      </c>
      <c r="Q39" s="213">
        <f>E40+K40</f>
        <v>0</v>
      </c>
      <c r="R39" s="213">
        <f>G40+M40</f>
        <v>0</v>
      </c>
      <c r="S39" s="213">
        <f>Q39-R39</f>
        <v>0</v>
      </c>
      <c r="T39" s="213">
        <f>COUNTIF(B39:M40,"〇")*3+COUNTIF(B39:M40,"△")*1</f>
        <v>2</v>
      </c>
      <c r="U39" s="213"/>
      <c r="V39" s="109"/>
      <c r="W39" s="141" t="s">
        <v>157</v>
      </c>
      <c r="X39" s="139" t="s">
        <v>158</v>
      </c>
      <c r="Y39" s="109"/>
      <c r="Z39" s="35"/>
    </row>
    <row r="40" spans="1:26" ht="15" customHeight="1">
      <c r="A40" s="263"/>
      <c r="B40" s="219"/>
      <c r="C40" s="219"/>
      <c r="D40" s="219"/>
      <c r="E40" s="182">
        <v>0</v>
      </c>
      <c r="F40" s="183" t="s">
        <v>132</v>
      </c>
      <c r="G40" s="184">
        <v>0</v>
      </c>
      <c r="H40" s="219"/>
      <c r="I40" s="219"/>
      <c r="J40" s="219"/>
      <c r="K40" s="176">
        <v>0</v>
      </c>
      <c r="L40" s="177" t="s">
        <v>132</v>
      </c>
      <c r="M40" s="178">
        <v>0</v>
      </c>
      <c r="N40" s="213"/>
      <c r="O40" s="213"/>
      <c r="P40" s="213"/>
      <c r="Q40" s="213"/>
      <c r="R40" s="213"/>
      <c r="S40" s="213"/>
      <c r="T40" s="213"/>
      <c r="U40" s="213"/>
      <c r="V40" s="109"/>
      <c r="W40" s="141" t="s">
        <v>159</v>
      </c>
      <c r="X40" s="139" t="s">
        <v>160</v>
      </c>
      <c r="Y40" s="109"/>
      <c r="Z40" s="35"/>
    </row>
    <row r="41" spans="1:26" ht="15" customHeight="1">
      <c r="A41" s="263" t="str">
        <f>X38</f>
        <v>B2</v>
      </c>
      <c r="B41" s="173"/>
      <c r="C41" s="174" t="str">
        <f>IF(B42-D42=0,"△",IF(B42&lt;D42,"×",IF(B42&gt;D42,"〇","")))</f>
        <v>△</v>
      </c>
      <c r="D41" s="175"/>
      <c r="E41" s="226"/>
      <c r="F41" s="227"/>
      <c r="G41" s="228"/>
      <c r="H41" s="173"/>
      <c r="I41" s="174" t="str">
        <f>IF(H42-J42=0,"△",IF(H42&lt;J42,"×",IF(H42&gt;J42,"〇","")))</f>
        <v>△</v>
      </c>
      <c r="J41" s="175"/>
      <c r="K41" s="232"/>
      <c r="L41" s="219"/>
      <c r="M41" s="233"/>
      <c r="N41" s="213">
        <f>COUNTIF(B41:M42,"〇")</f>
        <v>0</v>
      </c>
      <c r="O41" s="213">
        <f>COUNTIF(B41:M42,"×")</f>
        <v>0</v>
      </c>
      <c r="P41" s="213">
        <f>COUNTIF(B41:M42,"△")</f>
        <v>2</v>
      </c>
      <c r="Q41" s="213">
        <f>B42+H42</f>
        <v>0</v>
      </c>
      <c r="R41" s="213">
        <f>D42+J42</f>
        <v>0</v>
      </c>
      <c r="S41" s="213">
        <f>Q41-R41</f>
        <v>0</v>
      </c>
      <c r="T41" s="213">
        <f>COUNTIF(B41:M42,"〇")*3+COUNTIF(B41:M42,"△")*1</f>
        <v>2</v>
      </c>
      <c r="U41" s="213"/>
      <c r="V41" s="109"/>
      <c r="W41" s="141" t="s">
        <v>161</v>
      </c>
      <c r="X41" s="139" t="s">
        <v>162</v>
      </c>
      <c r="Y41" s="109"/>
      <c r="Z41" s="35"/>
    </row>
    <row r="42" spans="1:26" ht="15" customHeight="1" thickTop="1" thickBot="1">
      <c r="A42" s="263"/>
      <c r="B42" s="179">
        <v>0</v>
      </c>
      <c r="C42" s="180" t="s">
        <v>132</v>
      </c>
      <c r="D42" s="181">
        <v>0</v>
      </c>
      <c r="E42" s="229"/>
      <c r="F42" s="230"/>
      <c r="G42" s="231"/>
      <c r="H42" s="179">
        <v>0</v>
      </c>
      <c r="I42" s="180" t="s">
        <v>132</v>
      </c>
      <c r="J42" s="181">
        <v>0</v>
      </c>
      <c r="K42" s="234"/>
      <c r="L42" s="235"/>
      <c r="M42" s="236"/>
      <c r="N42" s="213"/>
      <c r="O42" s="213"/>
      <c r="P42" s="213"/>
      <c r="Q42" s="213"/>
      <c r="R42" s="213"/>
      <c r="S42" s="213"/>
      <c r="T42" s="213"/>
      <c r="U42" s="213"/>
      <c r="V42" s="109"/>
      <c r="W42" s="141" t="s">
        <v>163</v>
      </c>
      <c r="X42" s="139" t="s">
        <v>164</v>
      </c>
      <c r="Y42" s="109"/>
      <c r="Z42" s="35"/>
    </row>
    <row r="43" spans="1:26" ht="13.5" hidden="1" customHeight="1">
      <c r="A43" s="259"/>
      <c r="B43" s="245"/>
      <c r="C43" s="245"/>
      <c r="D43" s="246"/>
      <c r="E43" s="244"/>
      <c r="F43" s="245"/>
      <c r="G43" s="246"/>
      <c r="H43" s="244"/>
      <c r="I43" s="245"/>
      <c r="J43" s="246"/>
      <c r="K43" s="244"/>
      <c r="L43" s="245"/>
      <c r="M43" s="246"/>
      <c r="N43" s="249" t="e">
        <f>SUM(B44,E44,H44,K44,#REF!,#REF!)</f>
        <v>#REF!</v>
      </c>
      <c r="O43" s="253" t="e">
        <f>SUM(D44,G44,J44,M44,#REF!,#REF!)</f>
        <v>#REF!</v>
      </c>
      <c r="P43" s="247" t="e">
        <f>N43-O43</f>
        <v>#REF!</v>
      </c>
      <c r="Q43" s="249">
        <f>COUNTIF(B43:M44,"○")</f>
        <v>0</v>
      </c>
      <c r="R43" s="253">
        <f>COUNTIF(B43:M44,"×")</f>
        <v>0</v>
      </c>
      <c r="S43" s="255">
        <f>COUNTIF(B43:M44,"△")</f>
        <v>0</v>
      </c>
      <c r="T43" s="261">
        <f>Q43*3+S43</f>
        <v>0</v>
      </c>
      <c r="U43" s="251" t="s">
        <v>165</v>
      </c>
    </row>
    <row r="44" spans="1:26" ht="13.5" hidden="1" customHeight="1">
      <c r="A44" s="260"/>
      <c r="B44" s="104"/>
      <c r="C44" s="105"/>
      <c r="D44" s="106"/>
      <c r="E44" s="107"/>
      <c r="F44" s="105"/>
      <c r="G44" s="106"/>
      <c r="H44" s="107"/>
      <c r="I44" s="105"/>
      <c r="J44" s="106"/>
      <c r="K44" s="107"/>
      <c r="L44" s="105"/>
      <c r="M44" s="106"/>
      <c r="N44" s="250"/>
      <c r="O44" s="254"/>
      <c r="P44" s="248"/>
      <c r="Q44" s="250"/>
      <c r="R44" s="254"/>
      <c r="S44" s="256"/>
      <c r="T44" s="262"/>
      <c r="U44" s="252"/>
    </row>
    <row r="45" spans="1:26" ht="13.5" customHeight="1" thickTop="1"/>
    <row r="46" spans="1:26" s="52" customFormat="1" ht="20.100000000000001" customHeight="1">
      <c r="A46" s="216" t="s">
        <v>175</v>
      </c>
      <c r="B46" s="217"/>
      <c r="C46" s="217"/>
      <c r="D46" s="217"/>
      <c r="E46" s="88"/>
      <c r="F46" s="89"/>
      <c r="G46" s="89"/>
      <c r="H46" s="89"/>
      <c r="I46" s="89"/>
      <c r="J46" s="90"/>
      <c r="K46" s="19"/>
    </row>
    <row r="47" spans="1:26" ht="5.25" customHeight="1" thickBot="1">
      <c r="A47" s="103"/>
      <c r="B47" s="102"/>
      <c r="C47" s="102"/>
      <c r="D47" s="102"/>
      <c r="E47" s="102"/>
      <c r="F47" s="102"/>
      <c r="G47" s="102"/>
      <c r="H47" s="102"/>
      <c r="I47" s="102"/>
      <c r="J47" s="102"/>
      <c r="K47" s="102"/>
      <c r="L47" s="102"/>
      <c r="M47" s="102"/>
      <c r="N47" s="102"/>
      <c r="O47" s="102"/>
      <c r="P47" s="102"/>
      <c r="Q47" s="102"/>
      <c r="R47" s="102"/>
      <c r="S47" s="102"/>
      <c r="T47" s="102"/>
      <c r="U47" s="102"/>
    </row>
    <row r="48" spans="1:26" ht="15" customHeight="1" thickTop="1" thickBot="1">
      <c r="A48" s="221"/>
      <c r="B48" s="264" t="str">
        <f>A50</f>
        <v>A3</v>
      </c>
      <c r="C48" s="264"/>
      <c r="D48" s="264"/>
      <c r="E48" s="264" t="str">
        <f>A52</f>
        <v>B3</v>
      </c>
      <c r="F48" s="264"/>
      <c r="G48" s="264"/>
      <c r="H48" s="264" t="str">
        <f>A54</f>
        <v>A4</v>
      </c>
      <c r="I48" s="264"/>
      <c r="J48" s="264"/>
      <c r="K48" s="264" t="str">
        <f>A56</f>
        <v>B4</v>
      </c>
      <c r="L48" s="264"/>
      <c r="M48" s="264"/>
      <c r="N48" s="214" t="s">
        <v>125</v>
      </c>
      <c r="O48" s="214" t="s">
        <v>126</v>
      </c>
      <c r="P48" s="214" t="s">
        <v>127</v>
      </c>
      <c r="Q48" s="214" t="s">
        <v>122</v>
      </c>
      <c r="R48" s="214" t="s">
        <v>123</v>
      </c>
      <c r="S48" s="214" t="s">
        <v>124</v>
      </c>
      <c r="T48" s="214" t="s">
        <v>128</v>
      </c>
      <c r="U48" s="224" t="s">
        <v>129</v>
      </c>
    </row>
    <row r="49" spans="1:22" ht="15" customHeight="1">
      <c r="A49" s="221"/>
      <c r="B49" s="265"/>
      <c r="C49" s="265"/>
      <c r="D49" s="265"/>
      <c r="E49" s="265"/>
      <c r="F49" s="265"/>
      <c r="G49" s="265"/>
      <c r="H49" s="265"/>
      <c r="I49" s="265"/>
      <c r="J49" s="265"/>
      <c r="K49" s="265"/>
      <c r="L49" s="265"/>
      <c r="M49" s="265"/>
      <c r="N49" s="215"/>
      <c r="O49" s="215"/>
      <c r="P49" s="215"/>
      <c r="Q49" s="215"/>
      <c r="R49" s="215"/>
      <c r="S49" s="215"/>
      <c r="T49" s="215"/>
      <c r="U49" s="225"/>
    </row>
    <row r="50" spans="1:22" ht="15" customHeight="1">
      <c r="A50" s="263" t="str">
        <f>X39</f>
        <v>A3</v>
      </c>
      <c r="B50" s="219"/>
      <c r="C50" s="219"/>
      <c r="D50" s="219"/>
      <c r="E50" s="173"/>
      <c r="F50" s="174" t="str">
        <f>IF(E51-G51=0,"△",IF(E51&lt;G51,"×",IF(E51&gt;G51,"〇","")))</f>
        <v>△</v>
      </c>
      <c r="G50" s="175"/>
      <c r="H50" s="219"/>
      <c r="I50" s="219"/>
      <c r="J50" s="219"/>
      <c r="K50" s="173"/>
      <c r="L50" s="174" t="str">
        <f>IF(K51-M51=0,"△",IF(K51&lt;M51,"×",IF(K51&gt;M51,"〇","")))</f>
        <v>△</v>
      </c>
      <c r="M50" s="175"/>
      <c r="N50" s="213">
        <f>COUNTIF(B50:M51,"〇")</f>
        <v>0</v>
      </c>
      <c r="O50" s="213">
        <f>COUNTIF(B50:M51,"×")</f>
        <v>0</v>
      </c>
      <c r="P50" s="213">
        <f>COUNTIF(B50:M51,"△")</f>
        <v>2</v>
      </c>
      <c r="Q50" s="213">
        <f>E51+K51</f>
        <v>0</v>
      </c>
      <c r="R50" s="213">
        <f>G51+M51</f>
        <v>0</v>
      </c>
      <c r="S50" s="213">
        <f>Q50-R50</f>
        <v>0</v>
      </c>
      <c r="T50" s="213">
        <f>COUNTIF(B50:M51,"〇")*3+COUNTIF(B50:M51,"△")*1</f>
        <v>2</v>
      </c>
      <c r="U50" s="213"/>
      <c r="V50" s="109"/>
    </row>
    <row r="51" spans="1:22" ht="15" customHeight="1">
      <c r="A51" s="263"/>
      <c r="B51" s="220"/>
      <c r="C51" s="220"/>
      <c r="D51" s="220"/>
      <c r="E51" s="176">
        <v>0</v>
      </c>
      <c r="F51" s="177" t="s">
        <v>132</v>
      </c>
      <c r="G51" s="178">
        <v>0</v>
      </c>
      <c r="H51" s="220"/>
      <c r="I51" s="220"/>
      <c r="J51" s="220"/>
      <c r="K51" s="176">
        <v>0</v>
      </c>
      <c r="L51" s="177" t="s">
        <v>132</v>
      </c>
      <c r="M51" s="178">
        <v>0</v>
      </c>
      <c r="N51" s="213"/>
      <c r="O51" s="213"/>
      <c r="P51" s="213"/>
      <c r="Q51" s="213"/>
      <c r="R51" s="213"/>
      <c r="S51" s="213"/>
      <c r="T51" s="213"/>
      <c r="U51" s="213"/>
      <c r="V51" s="109"/>
    </row>
    <row r="52" spans="1:22" ht="15" customHeight="1">
      <c r="A52" s="263" t="str">
        <f>X40</f>
        <v>B3</v>
      </c>
      <c r="B52" s="173"/>
      <c r="C52" s="174" t="str">
        <f>IF(B53-D53=0,"△",IF(B53&lt;D53,"×",IF(B53&gt;D53,"〇","")))</f>
        <v>△</v>
      </c>
      <c r="D52" s="175"/>
      <c r="E52" s="232"/>
      <c r="F52" s="219"/>
      <c r="G52" s="238"/>
      <c r="H52" s="173"/>
      <c r="I52" s="174" t="str">
        <f>IF(H53-J53=0,"△",IF(H53&lt;J53,"×",IF(H53&gt;J53,"〇","")))</f>
        <v>△</v>
      </c>
      <c r="J52" s="175"/>
      <c r="K52" s="232"/>
      <c r="L52" s="219"/>
      <c r="M52" s="233"/>
      <c r="N52" s="213">
        <f>COUNTIF(B52:M53,"〇")</f>
        <v>0</v>
      </c>
      <c r="O52" s="213">
        <f>COUNTIF(B52:M53,"×")</f>
        <v>0</v>
      </c>
      <c r="P52" s="213">
        <f>COUNTIF(B52:M53,"△")</f>
        <v>2</v>
      </c>
      <c r="Q52" s="213">
        <f>B53+H53</f>
        <v>0</v>
      </c>
      <c r="R52" s="213">
        <f>D53+J53</f>
        <v>0</v>
      </c>
      <c r="S52" s="213">
        <f>Q52-R52</f>
        <v>0</v>
      </c>
      <c r="T52" s="213">
        <f>COUNTIF(B52:M53,"〇")*3+COUNTIF(B52:M53,"△")*1</f>
        <v>2</v>
      </c>
      <c r="U52" s="213"/>
      <c r="V52" s="109"/>
    </row>
    <row r="53" spans="1:22" ht="15" customHeight="1">
      <c r="A53" s="263"/>
      <c r="B53" s="176">
        <v>0</v>
      </c>
      <c r="C53" s="177" t="s">
        <v>132</v>
      </c>
      <c r="D53" s="178">
        <v>0</v>
      </c>
      <c r="E53" s="232"/>
      <c r="F53" s="219"/>
      <c r="G53" s="238"/>
      <c r="H53" s="176">
        <v>0</v>
      </c>
      <c r="I53" s="177" t="s">
        <v>132</v>
      </c>
      <c r="J53" s="178">
        <v>0</v>
      </c>
      <c r="K53" s="232"/>
      <c r="L53" s="219"/>
      <c r="M53" s="233"/>
      <c r="N53" s="213"/>
      <c r="O53" s="213"/>
      <c r="P53" s="213"/>
      <c r="Q53" s="213"/>
      <c r="R53" s="213"/>
      <c r="S53" s="213"/>
      <c r="T53" s="213"/>
      <c r="U53" s="213"/>
      <c r="V53" s="109"/>
    </row>
    <row r="54" spans="1:22" ht="15" customHeight="1">
      <c r="A54" s="263" t="str">
        <f>X41</f>
        <v>A4</v>
      </c>
      <c r="B54" s="237"/>
      <c r="C54" s="237"/>
      <c r="D54" s="237"/>
      <c r="E54" s="173"/>
      <c r="F54" s="174" t="str">
        <f>IF(E55-G55=0,"△",IF(E55&lt;G55,"×",IF(E55&gt;G55,"〇","")))</f>
        <v>△</v>
      </c>
      <c r="G54" s="175"/>
      <c r="H54" s="237"/>
      <c r="I54" s="237"/>
      <c r="J54" s="237"/>
      <c r="K54" s="173"/>
      <c r="L54" s="174" t="str">
        <f>IF(K55-M55=0,"△",IF(K55&lt;M55,"×",IF(K55&gt;M55,"〇","")))</f>
        <v>△</v>
      </c>
      <c r="M54" s="175"/>
      <c r="N54" s="213">
        <f>COUNTIF(B54:M55,"〇")</f>
        <v>0</v>
      </c>
      <c r="O54" s="213">
        <f>COUNTIF(B54:M55,"×")</f>
        <v>0</v>
      </c>
      <c r="P54" s="213">
        <f>COUNTIF(B54:M55,"△")</f>
        <v>2</v>
      </c>
      <c r="Q54" s="213">
        <f>E55+K55</f>
        <v>0</v>
      </c>
      <c r="R54" s="213">
        <f>G55+M55</f>
        <v>0</v>
      </c>
      <c r="S54" s="213">
        <f>Q54-R54</f>
        <v>0</v>
      </c>
      <c r="T54" s="213">
        <f>COUNTIF(B54:M55,"〇")*3+COUNTIF(B54:M55,"△")*1</f>
        <v>2</v>
      </c>
      <c r="U54" s="213"/>
      <c r="V54" s="109"/>
    </row>
    <row r="55" spans="1:22" ht="15" customHeight="1">
      <c r="A55" s="263"/>
      <c r="B55" s="219"/>
      <c r="C55" s="219"/>
      <c r="D55" s="219"/>
      <c r="E55" s="182">
        <v>0</v>
      </c>
      <c r="F55" s="183" t="s">
        <v>132</v>
      </c>
      <c r="G55" s="184">
        <v>0</v>
      </c>
      <c r="H55" s="219"/>
      <c r="I55" s="219"/>
      <c r="J55" s="219"/>
      <c r="K55" s="176">
        <v>0</v>
      </c>
      <c r="L55" s="177" t="s">
        <v>132</v>
      </c>
      <c r="M55" s="178">
        <v>0</v>
      </c>
      <c r="N55" s="213"/>
      <c r="O55" s="213"/>
      <c r="P55" s="213"/>
      <c r="Q55" s="213"/>
      <c r="R55" s="213"/>
      <c r="S55" s="213"/>
      <c r="T55" s="213"/>
      <c r="U55" s="213"/>
      <c r="V55" s="109"/>
    </row>
    <row r="56" spans="1:22" ht="15" customHeight="1">
      <c r="A56" s="263" t="str">
        <f>X42</f>
        <v>B4</v>
      </c>
      <c r="B56" s="173"/>
      <c r="C56" s="174" t="str">
        <f>IF(B57-D57=0,"△",IF(B57&lt;D57,"×",IF(B57&gt;D57,"〇","")))</f>
        <v>△</v>
      </c>
      <c r="D56" s="175"/>
      <c r="E56" s="226"/>
      <c r="F56" s="227"/>
      <c r="G56" s="228"/>
      <c r="H56" s="173"/>
      <c r="I56" s="174" t="str">
        <f>IF(H57-J57=0,"△",IF(H57&lt;J57,"×",IF(H57&gt;J57,"〇","")))</f>
        <v>△</v>
      </c>
      <c r="J56" s="175"/>
      <c r="K56" s="232"/>
      <c r="L56" s="219"/>
      <c r="M56" s="233"/>
      <c r="N56" s="213">
        <f>COUNTIF(B56:M57,"〇")</f>
        <v>0</v>
      </c>
      <c r="O56" s="213">
        <f>COUNTIF(B56:M57,"×")</f>
        <v>0</v>
      </c>
      <c r="P56" s="213">
        <f>COUNTIF(B56:M57,"△")</f>
        <v>2</v>
      </c>
      <c r="Q56" s="213">
        <f>B57+H57</f>
        <v>0</v>
      </c>
      <c r="R56" s="213">
        <f>D57+J57</f>
        <v>0</v>
      </c>
      <c r="S56" s="213">
        <f>Q56-R56</f>
        <v>0</v>
      </c>
      <c r="T56" s="213">
        <f>COUNTIF(B56:M57,"〇")*3+COUNTIF(B56:M57,"△")*1</f>
        <v>2</v>
      </c>
      <c r="U56" s="213"/>
      <c r="V56" s="109"/>
    </row>
    <row r="57" spans="1:22" ht="15" customHeight="1">
      <c r="A57" s="263"/>
      <c r="B57" s="179">
        <v>0</v>
      </c>
      <c r="C57" s="180" t="s">
        <v>132</v>
      </c>
      <c r="D57" s="181">
        <v>0</v>
      </c>
      <c r="E57" s="229"/>
      <c r="F57" s="230"/>
      <c r="G57" s="231"/>
      <c r="H57" s="179">
        <v>0</v>
      </c>
      <c r="I57" s="180" t="s">
        <v>132</v>
      </c>
      <c r="J57" s="181">
        <v>0</v>
      </c>
      <c r="K57" s="234"/>
      <c r="L57" s="235"/>
      <c r="M57" s="236"/>
      <c r="N57" s="213"/>
      <c r="O57" s="213"/>
      <c r="P57" s="213"/>
      <c r="Q57" s="213"/>
      <c r="R57" s="213"/>
      <c r="S57" s="213"/>
      <c r="T57" s="213"/>
      <c r="U57" s="213"/>
      <c r="V57" s="109"/>
    </row>
    <row r="59" spans="1:22" customFormat="1" ht="15" customHeight="1">
      <c r="A59" s="93"/>
      <c r="B59" s="94"/>
      <c r="C59" s="101"/>
      <c r="D59" s="95" t="s">
        <v>57</v>
      </c>
      <c r="E59" s="94"/>
      <c r="F59" s="94"/>
      <c r="G59" s="94"/>
      <c r="H59" s="94"/>
      <c r="I59" s="87"/>
      <c r="J59" s="87"/>
      <c r="K59" s="20"/>
    </row>
    <row r="60" spans="1:22" customFormat="1" ht="15" customHeight="1">
      <c r="A60" s="87"/>
      <c r="B60" s="96"/>
      <c r="C60" s="101"/>
      <c r="D60" s="95" t="s">
        <v>58</v>
      </c>
      <c r="E60" s="92"/>
      <c r="F60" s="92"/>
      <c r="G60" s="96"/>
      <c r="H60" s="96"/>
      <c r="I60" s="96"/>
      <c r="J60" s="96"/>
      <c r="K60" s="20"/>
    </row>
    <row r="65" spans="1:1">
      <c r="A65" s="132"/>
    </row>
    <row r="66" spans="1:1">
      <c r="A66" s="132"/>
    </row>
    <row r="67" spans="1:1">
      <c r="A67" s="132"/>
    </row>
    <row r="68" spans="1:1">
      <c r="A68" s="132"/>
    </row>
    <row r="69" spans="1:1">
      <c r="A69" s="132"/>
    </row>
    <row r="70" spans="1:1">
      <c r="A70" s="132"/>
    </row>
    <row r="71" spans="1:1">
      <c r="A71" s="132"/>
    </row>
    <row r="72" spans="1:1">
      <c r="A72" s="132"/>
    </row>
    <row r="74" spans="1:1">
      <c r="A74" s="132"/>
    </row>
    <row r="76" spans="1:1">
      <c r="A76" s="132"/>
    </row>
  </sheetData>
  <sheetProtection formatCells="0" formatColumns="0" formatRows="0" insertColumns="0" insertRows="0" deleteColumns="0" deleteRows="0"/>
  <protectedRanges>
    <protectedRange sqref="E8 G8 M8 K8 M12 B10 D10 H10 J10 E12 G12 K12 B14 D14 H14 J14 E21 G21 M21 K21 M25 B23 D23 H23 J23 E25 G25 K25 B27 D27 H27 J27 E36 G36 M36 K36 M40 B38 D38 H38 J38 E40 G40 K40 B42 D42 H42 J42 E51 G51 M51 K51 M55 B53 D53 H53 J53 E55 G55 K55 B57 D57 H57 J57" name="範囲1_1"/>
  </protectedRanges>
  <mergeCells count="247">
    <mergeCell ref="A1:U2"/>
    <mergeCell ref="A3:D3"/>
    <mergeCell ref="A5:A6"/>
    <mergeCell ref="B5:D6"/>
    <mergeCell ref="E5:G6"/>
    <mergeCell ref="H5:J6"/>
    <mergeCell ref="K5:M6"/>
    <mergeCell ref="N5:N6"/>
    <mergeCell ref="O5:O6"/>
    <mergeCell ref="P5:P6"/>
    <mergeCell ref="Q5:Q6"/>
    <mergeCell ref="R5:R6"/>
    <mergeCell ref="S5:S6"/>
    <mergeCell ref="T5:T6"/>
    <mergeCell ref="U5:U6"/>
    <mergeCell ref="R7:R8"/>
    <mergeCell ref="S7:S8"/>
    <mergeCell ref="T7:T8"/>
    <mergeCell ref="U7:U8"/>
    <mergeCell ref="A9:A10"/>
    <mergeCell ref="E9:G10"/>
    <mergeCell ref="K9:M10"/>
    <mergeCell ref="N9:N10"/>
    <mergeCell ref="O9:O10"/>
    <mergeCell ref="P9:P10"/>
    <mergeCell ref="Q9:Q10"/>
    <mergeCell ref="R9:R10"/>
    <mergeCell ref="S9:S10"/>
    <mergeCell ref="T9:T10"/>
    <mergeCell ref="U9:U10"/>
    <mergeCell ref="A7:A8"/>
    <mergeCell ref="B7:D8"/>
    <mergeCell ref="H7:J8"/>
    <mergeCell ref="N7:N8"/>
    <mergeCell ref="O7:O8"/>
    <mergeCell ref="P7:P8"/>
    <mergeCell ref="Q7:Q8"/>
    <mergeCell ref="R11:R12"/>
    <mergeCell ref="S11:S12"/>
    <mergeCell ref="T11:T12"/>
    <mergeCell ref="U11:U12"/>
    <mergeCell ref="A13:A14"/>
    <mergeCell ref="E13:G14"/>
    <mergeCell ref="K13:M14"/>
    <mergeCell ref="N13:N14"/>
    <mergeCell ref="O13:O14"/>
    <mergeCell ref="P13:P14"/>
    <mergeCell ref="Q13:Q14"/>
    <mergeCell ref="R13:R14"/>
    <mergeCell ref="S13:S14"/>
    <mergeCell ref="T13:T14"/>
    <mergeCell ref="U13:U14"/>
    <mergeCell ref="A11:A12"/>
    <mergeCell ref="B11:D12"/>
    <mergeCell ref="H11:J12"/>
    <mergeCell ref="N11:N12"/>
    <mergeCell ref="O11:O12"/>
    <mergeCell ref="P11:P12"/>
    <mergeCell ref="Q11:Q12"/>
    <mergeCell ref="A16:D16"/>
    <mergeCell ref="A18:A19"/>
    <mergeCell ref="B18:D19"/>
    <mergeCell ref="E18:G19"/>
    <mergeCell ref="H18:J19"/>
    <mergeCell ref="K18:M19"/>
    <mergeCell ref="N18:N19"/>
    <mergeCell ref="O18:O19"/>
    <mergeCell ref="P18:P19"/>
    <mergeCell ref="Q18:Q19"/>
    <mergeCell ref="R18:R19"/>
    <mergeCell ref="S18:S19"/>
    <mergeCell ref="T18:T19"/>
    <mergeCell ref="U18:U19"/>
    <mergeCell ref="A20:A21"/>
    <mergeCell ref="B20:D21"/>
    <mergeCell ref="H20:J21"/>
    <mergeCell ref="N20:N21"/>
    <mergeCell ref="O20:O21"/>
    <mergeCell ref="P20:P21"/>
    <mergeCell ref="Q20:Q21"/>
    <mergeCell ref="R20:R21"/>
    <mergeCell ref="S20:S21"/>
    <mergeCell ref="T20:T21"/>
    <mergeCell ref="U20:U21"/>
    <mergeCell ref="P26:P27"/>
    <mergeCell ref="Q26:Q27"/>
    <mergeCell ref="R22:R23"/>
    <mergeCell ref="S22:S23"/>
    <mergeCell ref="T22:T23"/>
    <mergeCell ref="U22:U23"/>
    <mergeCell ref="A24:A25"/>
    <mergeCell ref="B24:D25"/>
    <mergeCell ref="H24:J25"/>
    <mergeCell ref="N24:N25"/>
    <mergeCell ref="O24:O25"/>
    <mergeCell ref="P24:P25"/>
    <mergeCell ref="Q24:Q25"/>
    <mergeCell ref="R24:R25"/>
    <mergeCell ref="S24:S25"/>
    <mergeCell ref="T24:T25"/>
    <mergeCell ref="U24:U25"/>
    <mergeCell ref="A22:A23"/>
    <mergeCell ref="E22:G23"/>
    <mergeCell ref="K22:M23"/>
    <mergeCell ref="N22:N23"/>
    <mergeCell ref="O22:O23"/>
    <mergeCell ref="P22:P23"/>
    <mergeCell ref="Q22:Q23"/>
    <mergeCell ref="R26:R27"/>
    <mergeCell ref="S26:S27"/>
    <mergeCell ref="T26:T27"/>
    <mergeCell ref="U26:U27"/>
    <mergeCell ref="A29:U30"/>
    <mergeCell ref="A31:D31"/>
    <mergeCell ref="A33:A34"/>
    <mergeCell ref="B33:D34"/>
    <mergeCell ref="E33:G34"/>
    <mergeCell ref="H33:J34"/>
    <mergeCell ref="K33:M34"/>
    <mergeCell ref="N33:N34"/>
    <mergeCell ref="O33:O34"/>
    <mergeCell ref="P33:P34"/>
    <mergeCell ref="Q33:Q34"/>
    <mergeCell ref="R33:R34"/>
    <mergeCell ref="S33:S34"/>
    <mergeCell ref="T33:T34"/>
    <mergeCell ref="U33:U34"/>
    <mergeCell ref="A26:A27"/>
    <mergeCell ref="E26:G27"/>
    <mergeCell ref="K26:M27"/>
    <mergeCell ref="N26:N27"/>
    <mergeCell ref="O26:O27"/>
    <mergeCell ref="R35:R36"/>
    <mergeCell ref="S35:S36"/>
    <mergeCell ref="T35:T36"/>
    <mergeCell ref="U35:U36"/>
    <mergeCell ref="A37:A38"/>
    <mergeCell ref="E37:G38"/>
    <mergeCell ref="K37:M38"/>
    <mergeCell ref="N37:N38"/>
    <mergeCell ref="O37:O38"/>
    <mergeCell ref="P37:P38"/>
    <mergeCell ref="Q37:Q38"/>
    <mergeCell ref="R37:R38"/>
    <mergeCell ref="S37:S38"/>
    <mergeCell ref="T37:T38"/>
    <mergeCell ref="U37:U38"/>
    <mergeCell ref="A35:A36"/>
    <mergeCell ref="B35:D36"/>
    <mergeCell ref="H35:J36"/>
    <mergeCell ref="N35:N36"/>
    <mergeCell ref="O35:O36"/>
    <mergeCell ref="P35:P36"/>
    <mergeCell ref="Q35:Q36"/>
    <mergeCell ref="A41:A42"/>
    <mergeCell ref="E41:G42"/>
    <mergeCell ref="K41:M42"/>
    <mergeCell ref="N41:N42"/>
    <mergeCell ref="O41:O42"/>
    <mergeCell ref="P41:P42"/>
    <mergeCell ref="Q41:Q42"/>
    <mergeCell ref="A39:A40"/>
    <mergeCell ref="B39:D40"/>
    <mergeCell ref="H39:J40"/>
    <mergeCell ref="N39:N40"/>
    <mergeCell ref="O39:O40"/>
    <mergeCell ref="P39:P40"/>
    <mergeCell ref="Q39:Q40"/>
    <mergeCell ref="R39:R40"/>
    <mergeCell ref="S39:S40"/>
    <mergeCell ref="T39:T40"/>
    <mergeCell ref="U39:U40"/>
    <mergeCell ref="R41:R42"/>
    <mergeCell ref="S41:S42"/>
    <mergeCell ref="T41:T42"/>
    <mergeCell ref="U41:U42"/>
    <mergeCell ref="R43:R44"/>
    <mergeCell ref="S43:S44"/>
    <mergeCell ref="T43:T44"/>
    <mergeCell ref="U43:U44"/>
    <mergeCell ref="Q48:Q49"/>
    <mergeCell ref="R48:R49"/>
    <mergeCell ref="S48:S49"/>
    <mergeCell ref="T48:T49"/>
    <mergeCell ref="U48:U49"/>
    <mergeCell ref="A43:A44"/>
    <mergeCell ref="B43:D43"/>
    <mergeCell ref="E43:G43"/>
    <mergeCell ref="H43:J43"/>
    <mergeCell ref="K43:M43"/>
    <mergeCell ref="N43:N44"/>
    <mergeCell ref="A46:D46"/>
    <mergeCell ref="A48:A49"/>
    <mergeCell ref="B48:D49"/>
    <mergeCell ref="E48:G49"/>
    <mergeCell ref="H48:J49"/>
    <mergeCell ref="K48:M49"/>
    <mergeCell ref="N48:N49"/>
    <mergeCell ref="O48:O49"/>
    <mergeCell ref="P48:P49"/>
    <mergeCell ref="O43:O44"/>
    <mergeCell ref="P43:P44"/>
    <mergeCell ref="Q43:Q44"/>
    <mergeCell ref="R50:R51"/>
    <mergeCell ref="S50:S51"/>
    <mergeCell ref="T50:T51"/>
    <mergeCell ref="U50:U51"/>
    <mergeCell ref="A52:A53"/>
    <mergeCell ref="E52:G53"/>
    <mergeCell ref="K52:M53"/>
    <mergeCell ref="N52:N53"/>
    <mergeCell ref="O52:O53"/>
    <mergeCell ref="P52:P53"/>
    <mergeCell ref="Q52:Q53"/>
    <mergeCell ref="R52:R53"/>
    <mergeCell ref="S52:S53"/>
    <mergeCell ref="T52:T53"/>
    <mergeCell ref="U52:U53"/>
    <mergeCell ref="A50:A51"/>
    <mergeCell ref="B50:D51"/>
    <mergeCell ref="H50:J51"/>
    <mergeCell ref="N50:N51"/>
    <mergeCell ref="O50:O51"/>
    <mergeCell ref="P50:P51"/>
    <mergeCell ref="Q50:Q51"/>
    <mergeCell ref="A56:A57"/>
    <mergeCell ref="E56:G57"/>
    <mergeCell ref="K56:M57"/>
    <mergeCell ref="N56:N57"/>
    <mergeCell ref="R56:R57"/>
    <mergeCell ref="A54:A55"/>
    <mergeCell ref="B54:D55"/>
    <mergeCell ref="H54:J55"/>
    <mergeCell ref="O56:O57"/>
    <mergeCell ref="P56:P57"/>
    <mergeCell ref="N54:N55"/>
    <mergeCell ref="O54:O55"/>
    <mergeCell ref="P54:P55"/>
    <mergeCell ref="S56:S57"/>
    <mergeCell ref="T56:T57"/>
    <mergeCell ref="U56:U57"/>
    <mergeCell ref="T54:T55"/>
    <mergeCell ref="U54:U55"/>
    <mergeCell ref="R54:R55"/>
    <mergeCell ref="S54:S55"/>
    <mergeCell ref="Q54:Q55"/>
    <mergeCell ref="Q56:Q57"/>
  </mergeCells>
  <phoneticPr fontId="2"/>
  <printOptions horizontalCentered="1" verticalCentered="1"/>
  <pageMargins left="0.59055118110236227" right="0" top="0" bottom="0" header="0.31496062992125984" footer="0.31496062992125984"/>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AA28"/>
  <sheetViews>
    <sheetView tabSelected="1" view="pageBreakPreview" topLeftCell="A16" zoomScaleNormal="70" zoomScaleSheetLayoutView="100" workbookViewId="0">
      <selection activeCell="K27" sqref="K27"/>
    </sheetView>
  </sheetViews>
  <sheetFormatPr defaultRowHeight="13.5"/>
  <cols>
    <col min="1" max="1" width="3.25" customWidth="1"/>
    <col min="2" max="2" width="3.75" customWidth="1"/>
    <col min="3" max="3" width="7.75" customWidth="1"/>
    <col min="4" max="4" width="9.625" customWidth="1"/>
    <col min="5" max="5" width="12.625" customWidth="1"/>
    <col min="6" max="6" width="1.625" customWidth="1"/>
    <col min="7" max="7" width="2.375" customWidth="1"/>
    <col min="8" max="8" width="1.625" customWidth="1"/>
    <col min="9" max="9" width="12.625" customWidth="1"/>
    <col min="10" max="10" width="6.625" customWidth="1"/>
    <col min="11" max="11" width="9.625" customWidth="1"/>
    <col min="12" max="12" width="12.625" customWidth="1"/>
    <col min="13" max="13" width="1.625" style="9" customWidth="1"/>
    <col min="14" max="14" width="2.125" customWidth="1"/>
    <col min="15" max="15" width="1.625" customWidth="1"/>
    <col min="16" max="16" width="12.625" customWidth="1"/>
    <col min="17" max="17" width="6.625" customWidth="1"/>
    <col min="18" max="18" width="2.375" customWidth="1"/>
  </cols>
  <sheetData>
    <row r="1" spans="2:27" ht="20.25" customHeight="1">
      <c r="C1" s="1"/>
      <c r="D1" s="1"/>
      <c r="E1" s="1"/>
      <c r="F1" s="1"/>
      <c r="G1" s="1"/>
      <c r="H1" s="1"/>
      <c r="I1" s="1"/>
      <c r="J1" s="1"/>
      <c r="K1" s="1"/>
      <c r="L1" s="1"/>
      <c r="M1" s="8"/>
      <c r="N1" s="1"/>
      <c r="O1" s="1"/>
      <c r="P1" s="1"/>
      <c r="Q1" s="1"/>
    </row>
    <row r="2" spans="2:27" ht="35.1" customHeight="1">
      <c r="B2" s="270" t="s">
        <v>176</v>
      </c>
      <c r="C2" s="270"/>
      <c r="D2" s="270"/>
      <c r="E2" s="270"/>
      <c r="F2" s="270"/>
      <c r="G2" s="270"/>
      <c r="H2" s="270"/>
      <c r="I2" s="270"/>
      <c r="J2" s="270"/>
    </row>
    <row r="3" spans="2:27" ht="14.25" thickBot="1">
      <c r="N3" s="2"/>
      <c r="O3" s="2"/>
      <c r="P3" s="2"/>
      <c r="Q3" s="2"/>
    </row>
    <row r="4" spans="2:27" s="7" customFormat="1" ht="30" customHeight="1" thickBot="1">
      <c r="B4" s="272" t="s">
        <v>177</v>
      </c>
      <c r="C4" s="273"/>
      <c r="D4" s="272" t="s">
        <v>178</v>
      </c>
      <c r="E4" s="274"/>
      <c r="F4" s="274"/>
      <c r="G4" s="274"/>
      <c r="H4" s="274"/>
      <c r="I4" s="274"/>
      <c r="J4" s="273"/>
      <c r="K4" s="275" t="s">
        <v>179</v>
      </c>
      <c r="L4" s="276"/>
      <c r="M4" s="276"/>
      <c r="N4" s="276"/>
      <c r="O4" s="276"/>
      <c r="P4" s="276"/>
      <c r="Q4" s="277"/>
    </row>
    <row r="5" spans="2:27" ht="30" customHeight="1">
      <c r="B5" s="18"/>
      <c r="C5" s="12" t="s">
        <v>180</v>
      </c>
      <c r="D5" s="148" t="s">
        <v>181</v>
      </c>
      <c r="E5" s="117" t="s">
        <v>182</v>
      </c>
      <c r="F5" s="118"/>
      <c r="G5" s="118"/>
      <c r="H5" s="118"/>
      <c r="I5" s="119" t="s">
        <v>183</v>
      </c>
      <c r="J5" s="12" t="s">
        <v>184</v>
      </c>
      <c r="K5" s="136" t="s">
        <v>181</v>
      </c>
      <c r="L5" s="154" t="s">
        <v>182</v>
      </c>
      <c r="M5" s="137"/>
      <c r="N5" s="138"/>
      <c r="O5" s="138"/>
      <c r="P5" s="155" t="s">
        <v>183</v>
      </c>
      <c r="Q5" s="156" t="s">
        <v>184</v>
      </c>
      <c r="T5" s="289" t="s">
        <v>185</v>
      </c>
      <c r="U5" s="289"/>
      <c r="V5" s="289" t="s">
        <v>186</v>
      </c>
      <c r="W5" s="289"/>
      <c r="X5" s="289" t="s">
        <v>187</v>
      </c>
      <c r="Y5" s="289"/>
      <c r="Z5" s="289" t="s">
        <v>188</v>
      </c>
      <c r="AA5" s="289"/>
    </row>
    <row r="6" spans="2:27" ht="45" customHeight="1">
      <c r="B6" s="149" t="s">
        <v>189</v>
      </c>
      <c r="C6" s="13">
        <v>0.36458333333333331</v>
      </c>
      <c r="D6" s="121" t="s">
        <v>190</v>
      </c>
      <c r="E6" s="43" t="str">
        <f>U6</f>
        <v>余部</v>
      </c>
      <c r="F6" s="54"/>
      <c r="G6" s="51" t="s">
        <v>191</v>
      </c>
      <c r="H6" s="51"/>
      <c r="I6" s="44" t="str">
        <f>U7</f>
        <v>小宅</v>
      </c>
      <c r="J6" s="152" t="s">
        <v>192</v>
      </c>
      <c r="K6" s="121" t="s">
        <v>190</v>
      </c>
      <c r="L6" s="43" t="str">
        <f>U8</f>
        <v>英賀保</v>
      </c>
      <c r="M6" s="51"/>
      <c r="N6" s="51" t="s">
        <v>191</v>
      </c>
      <c r="O6" s="51"/>
      <c r="P6" s="44" t="str">
        <f>U9</f>
        <v>揖西東</v>
      </c>
      <c r="Q6" s="14" t="s">
        <v>192</v>
      </c>
      <c r="S6" s="4"/>
      <c r="T6" s="186" t="s">
        <v>193</v>
      </c>
      <c r="U6" s="135" t="str">
        <f>'リーグ勝敗表U-10'!X7</f>
        <v>余部</v>
      </c>
      <c r="V6" s="186" t="s">
        <v>193</v>
      </c>
      <c r="W6" s="135" t="str">
        <f>'リーグ勝敗表U-12'!X7</f>
        <v>余部</v>
      </c>
      <c r="X6" s="130" t="s">
        <v>194</v>
      </c>
      <c r="Y6" s="135" t="s">
        <v>150</v>
      </c>
      <c r="Z6" s="130" t="s">
        <v>194</v>
      </c>
      <c r="AA6" s="135" t="s">
        <v>150</v>
      </c>
    </row>
    <row r="7" spans="2:27" ht="45" customHeight="1">
      <c r="B7" s="149" t="s">
        <v>195</v>
      </c>
      <c r="C7" s="13">
        <f t="shared" ref="C7:C14" si="0">C6+"0:45"</f>
        <v>0.39583333333333331</v>
      </c>
      <c r="D7" s="121" t="s">
        <v>196</v>
      </c>
      <c r="E7" s="43" t="str">
        <f>W6</f>
        <v>余部</v>
      </c>
      <c r="F7" s="54"/>
      <c r="G7" s="51" t="s">
        <v>191</v>
      </c>
      <c r="H7" s="51"/>
      <c r="I7" s="44" t="str">
        <f>W7</f>
        <v>清水</v>
      </c>
      <c r="J7" s="152" t="s">
        <v>192</v>
      </c>
      <c r="K7" s="121" t="s">
        <v>196</v>
      </c>
      <c r="L7" s="43" t="str">
        <f>W8</f>
        <v>山田</v>
      </c>
      <c r="M7" s="51"/>
      <c r="N7" s="51" t="s">
        <v>191</v>
      </c>
      <c r="O7" s="51"/>
      <c r="P7" s="44" t="str">
        <f>W9</f>
        <v>神岡</v>
      </c>
      <c r="Q7" s="14" t="s">
        <v>192</v>
      </c>
      <c r="S7" s="4"/>
      <c r="T7" s="186" t="s">
        <v>197</v>
      </c>
      <c r="U7" s="135" t="str">
        <f>'リーグ勝敗表U-10'!X8</f>
        <v>小宅</v>
      </c>
      <c r="V7" s="186" t="s">
        <v>197</v>
      </c>
      <c r="W7" s="135" t="str">
        <f>'リーグ勝敗表U-12'!X8</f>
        <v>清水</v>
      </c>
      <c r="X7" s="130" t="s">
        <v>198</v>
      </c>
      <c r="Y7" s="135" t="s">
        <v>154</v>
      </c>
      <c r="Z7" s="130" t="s">
        <v>198</v>
      </c>
      <c r="AA7" s="135" t="s">
        <v>154</v>
      </c>
    </row>
    <row r="8" spans="2:27" ht="45" customHeight="1">
      <c r="B8" s="149" t="s">
        <v>199</v>
      </c>
      <c r="C8" s="13">
        <f t="shared" si="0"/>
        <v>0.42708333333333331</v>
      </c>
      <c r="D8" s="121" t="s">
        <v>190</v>
      </c>
      <c r="E8" s="43" t="str">
        <f>U6</f>
        <v>余部</v>
      </c>
      <c r="F8" s="54"/>
      <c r="G8" s="51" t="s">
        <v>191</v>
      </c>
      <c r="H8" s="51"/>
      <c r="I8" s="44" t="str">
        <f>日程表①!U9</f>
        <v>揖西東</v>
      </c>
      <c r="J8" s="152" t="s">
        <v>192</v>
      </c>
      <c r="K8" s="121" t="s">
        <v>190</v>
      </c>
      <c r="L8" s="43" t="str">
        <f>U8</f>
        <v>英賀保</v>
      </c>
      <c r="M8" s="51"/>
      <c r="N8" s="51" t="s">
        <v>191</v>
      </c>
      <c r="O8" s="51"/>
      <c r="P8" s="44" t="str">
        <f>U7</f>
        <v>小宅</v>
      </c>
      <c r="Q8" s="14" t="s">
        <v>192</v>
      </c>
      <c r="S8" s="4"/>
      <c r="T8" s="186" t="s">
        <v>200</v>
      </c>
      <c r="U8" s="135" t="str">
        <f>'リーグ勝敗表U-10'!X9</f>
        <v>英賀保</v>
      </c>
      <c r="V8" s="186" t="s">
        <v>200</v>
      </c>
      <c r="W8" s="135" t="str">
        <f>'リーグ勝敗表U-12'!X9</f>
        <v>山田</v>
      </c>
      <c r="X8" s="130" t="s">
        <v>201</v>
      </c>
      <c r="Y8" s="135" t="s">
        <v>158</v>
      </c>
      <c r="Z8" s="130" t="s">
        <v>201</v>
      </c>
      <c r="AA8" s="135" t="s">
        <v>158</v>
      </c>
    </row>
    <row r="9" spans="2:27" ht="45" customHeight="1">
      <c r="B9" s="149" t="s">
        <v>202</v>
      </c>
      <c r="C9" s="13">
        <f t="shared" si="0"/>
        <v>0.45833333333333331</v>
      </c>
      <c r="D9" s="121" t="s">
        <v>196</v>
      </c>
      <c r="E9" s="43" t="str">
        <f>U6</f>
        <v>余部</v>
      </c>
      <c r="F9" s="54"/>
      <c r="G9" s="51" t="s">
        <v>191</v>
      </c>
      <c r="H9" s="51"/>
      <c r="I9" s="44" t="str">
        <f>W9</f>
        <v>神岡</v>
      </c>
      <c r="J9" s="152" t="s">
        <v>192</v>
      </c>
      <c r="K9" s="121" t="s">
        <v>196</v>
      </c>
      <c r="L9" s="43" t="str">
        <f>W8</f>
        <v>山田</v>
      </c>
      <c r="M9" s="51"/>
      <c r="N9" s="51" t="s">
        <v>191</v>
      </c>
      <c r="O9" s="51"/>
      <c r="P9" s="44" t="str">
        <f>W7</f>
        <v>清水</v>
      </c>
      <c r="Q9" s="14" t="s">
        <v>192</v>
      </c>
      <c r="S9" s="4"/>
      <c r="T9" s="186" t="s">
        <v>203</v>
      </c>
      <c r="U9" s="135" t="str">
        <f>'リーグ勝敗表U-10'!X10</f>
        <v>揖西東</v>
      </c>
      <c r="V9" s="186" t="s">
        <v>203</v>
      </c>
      <c r="W9" s="135" t="str">
        <f>'リーグ勝敗表U-12'!X10</f>
        <v>神岡</v>
      </c>
      <c r="X9" s="130" t="s">
        <v>204</v>
      </c>
      <c r="Y9" s="135" t="s">
        <v>162</v>
      </c>
      <c r="Z9" s="130" t="s">
        <v>204</v>
      </c>
      <c r="AA9" s="135" t="s">
        <v>162</v>
      </c>
    </row>
    <row r="10" spans="2:27" ht="45" customHeight="1">
      <c r="B10" s="149" t="s">
        <v>205</v>
      </c>
      <c r="C10" s="13">
        <f t="shared" si="0"/>
        <v>0.48958333333333331</v>
      </c>
      <c r="D10" s="121" t="s">
        <v>206</v>
      </c>
      <c r="E10" s="43" t="str">
        <f>Y6</f>
        <v>A1</v>
      </c>
      <c r="F10" s="54"/>
      <c r="G10" s="51" t="s">
        <v>191</v>
      </c>
      <c r="H10" s="51"/>
      <c r="I10" s="44" t="str">
        <f>Y11</f>
        <v>B2</v>
      </c>
      <c r="J10" s="152" t="s">
        <v>192</v>
      </c>
      <c r="K10" s="121" t="s">
        <v>206</v>
      </c>
      <c r="L10" s="43" t="str">
        <f>Y7</f>
        <v>A2</v>
      </c>
      <c r="M10" s="51"/>
      <c r="N10" s="51" t="s">
        <v>191</v>
      </c>
      <c r="O10" s="51"/>
      <c r="P10" s="44" t="str">
        <f>Y10</f>
        <v>B1</v>
      </c>
      <c r="Q10" s="14" t="s">
        <v>192</v>
      </c>
      <c r="S10" s="4"/>
      <c r="T10" s="187" t="s">
        <v>207</v>
      </c>
      <c r="U10" s="135" t="str">
        <f>'リーグ勝敗表U-10'!X11</f>
        <v>広畑</v>
      </c>
      <c r="V10" s="187" t="s">
        <v>207</v>
      </c>
      <c r="W10" s="135" t="str">
        <f>'リーグ勝敗表U-12'!X11</f>
        <v>水上</v>
      </c>
      <c r="X10" s="130" t="s">
        <v>208</v>
      </c>
      <c r="Y10" s="135" t="s">
        <v>152</v>
      </c>
      <c r="Z10" s="130" t="s">
        <v>208</v>
      </c>
      <c r="AA10" s="135" t="s">
        <v>152</v>
      </c>
    </row>
    <row r="11" spans="2:27" ht="45" customHeight="1">
      <c r="B11" s="149" t="s">
        <v>209</v>
      </c>
      <c r="C11" s="13">
        <f t="shared" si="0"/>
        <v>0.52083333333333326</v>
      </c>
      <c r="D11" s="121" t="s">
        <v>210</v>
      </c>
      <c r="E11" s="43" t="str">
        <f>AA9</f>
        <v>A4</v>
      </c>
      <c r="F11" s="50"/>
      <c r="G11" s="50" t="s">
        <v>191</v>
      </c>
      <c r="H11" s="50"/>
      <c r="I11" s="124" t="str">
        <f>AA12</f>
        <v>B3</v>
      </c>
      <c r="J11" s="152" t="s">
        <v>192</v>
      </c>
      <c r="K11" s="121" t="s">
        <v>210</v>
      </c>
      <c r="L11" s="43" t="str">
        <f>AA8</f>
        <v>A3</v>
      </c>
      <c r="M11" s="51"/>
      <c r="N11" s="51" t="s">
        <v>191</v>
      </c>
      <c r="O11" s="51"/>
      <c r="P11" s="44" t="str">
        <f>AA13</f>
        <v>B4</v>
      </c>
      <c r="Q11" s="14" t="s">
        <v>192</v>
      </c>
      <c r="S11" s="4"/>
      <c r="T11" s="187" t="s">
        <v>211</v>
      </c>
      <c r="U11" s="135" t="str">
        <f>'リーグ勝敗表U-10'!X12</f>
        <v>津門</v>
      </c>
      <c r="V11" s="187" t="s">
        <v>211</v>
      </c>
      <c r="W11" s="135" t="str">
        <f>'リーグ勝敗表U-12'!X12</f>
        <v>太子</v>
      </c>
      <c r="X11" s="130" t="s">
        <v>212</v>
      </c>
      <c r="Y11" s="135" t="s">
        <v>156</v>
      </c>
      <c r="Z11" s="130" t="s">
        <v>212</v>
      </c>
      <c r="AA11" s="135" t="s">
        <v>156</v>
      </c>
    </row>
    <row r="12" spans="2:27" ht="45" customHeight="1">
      <c r="B12" s="149" t="s">
        <v>213</v>
      </c>
      <c r="C12" s="13">
        <f t="shared" si="0"/>
        <v>0.55208333333333326</v>
      </c>
      <c r="D12" s="121" t="s">
        <v>214</v>
      </c>
      <c r="E12" s="43" t="str">
        <f>AA6</f>
        <v>A1</v>
      </c>
      <c r="F12" s="54"/>
      <c r="G12" s="51" t="s">
        <v>191</v>
      </c>
      <c r="H12" s="51"/>
      <c r="I12" s="44" t="str">
        <f>AA11</f>
        <v>B2</v>
      </c>
      <c r="J12" s="152" t="s">
        <v>192</v>
      </c>
      <c r="K12" s="121" t="s">
        <v>215</v>
      </c>
      <c r="L12" s="127" t="str">
        <f>Y12</f>
        <v>B3</v>
      </c>
      <c r="M12" s="112"/>
      <c r="N12" s="51" t="s">
        <v>191</v>
      </c>
      <c r="O12" s="113"/>
      <c r="P12" s="44" t="str">
        <f>Y8</f>
        <v>A3</v>
      </c>
      <c r="Q12" s="14" t="s">
        <v>192</v>
      </c>
      <c r="S12" s="4"/>
      <c r="T12" s="187" t="s">
        <v>216</v>
      </c>
      <c r="U12" s="135" t="str">
        <f>'リーグ勝敗表U-10'!X13</f>
        <v>御国野</v>
      </c>
      <c r="V12" s="187" t="s">
        <v>216</v>
      </c>
      <c r="W12" s="135" t="str">
        <f>'リーグ勝敗表U-12'!X13</f>
        <v>藤江</v>
      </c>
      <c r="X12" s="130" t="s">
        <v>217</v>
      </c>
      <c r="Y12" s="135" t="s">
        <v>160</v>
      </c>
      <c r="Z12" s="130" t="s">
        <v>217</v>
      </c>
      <c r="AA12" s="135" t="s">
        <v>160</v>
      </c>
    </row>
    <row r="13" spans="2:27" ht="45" customHeight="1">
      <c r="B13" s="149" t="s">
        <v>218</v>
      </c>
      <c r="C13" s="13">
        <f t="shared" si="0"/>
        <v>0.58333333333333326</v>
      </c>
      <c r="D13" s="121" t="s">
        <v>206</v>
      </c>
      <c r="E13" s="43" t="str">
        <f>Y10</f>
        <v>B1</v>
      </c>
      <c r="F13" s="51"/>
      <c r="G13" s="51" t="s">
        <v>191</v>
      </c>
      <c r="H13" s="51"/>
      <c r="I13" s="124" t="str">
        <f>Y6</f>
        <v>A1</v>
      </c>
      <c r="J13" s="152" t="s">
        <v>192</v>
      </c>
      <c r="K13" s="121" t="s">
        <v>206</v>
      </c>
      <c r="L13" s="43" t="str">
        <f>Y11</f>
        <v>B2</v>
      </c>
      <c r="M13" s="54"/>
      <c r="N13" s="51" t="s">
        <v>191</v>
      </c>
      <c r="O13" s="51"/>
      <c r="P13" s="44" t="str">
        <f>Y7</f>
        <v>A2</v>
      </c>
      <c r="Q13" s="14" t="s">
        <v>192</v>
      </c>
      <c r="S13" s="4"/>
      <c r="T13" s="187" t="s">
        <v>219</v>
      </c>
      <c r="U13" s="135" t="str">
        <f>'リーグ勝敗表U-10'!X14</f>
        <v>龍野</v>
      </c>
      <c r="V13" s="187" t="s">
        <v>219</v>
      </c>
      <c r="W13" s="135" t="str">
        <f>'リーグ勝敗表U-12'!X14</f>
        <v>大津茂</v>
      </c>
      <c r="X13" s="130" t="s">
        <v>220</v>
      </c>
      <c r="Y13" s="135" t="s">
        <v>164</v>
      </c>
      <c r="Z13" s="130" t="s">
        <v>220</v>
      </c>
      <c r="AA13" s="135" t="s">
        <v>164</v>
      </c>
    </row>
    <row r="14" spans="2:27" ht="45" customHeight="1">
      <c r="B14" s="17" t="s">
        <v>221</v>
      </c>
      <c r="C14" s="198">
        <f t="shared" si="0"/>
        <v>0.61458333333333326</v>
      </c>
      <c r="D14" s="131" t="s">
        <v>214</v>
      </c>
      <c r="E14" s="125" t="str">
        <f>AA11</f>
        <v>B2</v>
      </c>
      <c r="F14" s="114"/>
      <c r="G14" s="115" t="s">
        <v>191</v>
      </c>
      <c r="H14" s="115"/>
      <c r="I14" s="126" t="str">
        <f>AA7</f>
        <v>A2</v>
      </c>
      <c r="J14" s="153" t="s">
        <v>192</v>
      </c>
      <c r="K14" s="131" t="s">
        <v>214</v>
      </c>
      <c r="L14" s="125" t="str">
        <f>AA10</f>
        <v>B1</v>
      </c>
      <c r="M14" s="114"/>
      <c r="N14" s="115" t="s">
        <v>191</v>
      </c>
      <c r="O14" s="115"/>
      <c r="P14" s="126" t="str">
        <f>AA6</f>
        <v>A1</v>
      </c>
      <c r="Q14" s="15" t="s">
        <v>192</v>
      </c>
      <c r="S14" s="33"/>
    </row>
    <row r="15" spans="2:27" ht="21" customHeight="1">
      <c r="B15" s="3"/>
      <c r="C15" s="4"/>
      <c r="S15" s="33"/>
    </row>
    <row r="16" spans="2:27" s="7" customFormat="1" ht="30" customHeight="1" thickBot="1">
      <c r="B16" s="287" t="s">
        <v>177</v>
      </c>
      <c r="C16" s="288"/>
      <c r="D16" s="275" t="s">
        <v>222</v>
      </c>
      <c r="E16" s="276"/>
      <c r="F16" s="276"/>
      <c r="G16" s="276"/>
      <c r="H16" s="276"/>
      <c r="I16" s="276"/>
      <c r="J16" s="276"/>
      <c r="K16" s="272" t="s">
        <v>223</v>
      </c>
      <c r="L16" s="276"/>
      <c r="M16" s="276"/>
      <c r="N16" s="276"/>
      <c r="O16" s="276"/>
      <c r="P16" s="276"/>
      <c r="Q16" s="277"/>
    </row>
    <row r="17" spans="2:17" ht="30" customHeight="1">
      <c r="B17" s="66"/>
      <c r="C17" s="67" t="s">
        <v>180</v>
      </c>
      <c r="D17" s="116" t="s">
        <v>181</v>
      </c>
      <c r="E17" s="117" t="s">
        <v>182</v>
      </c>
      <c r="F17" s="118"/>
      <c r="G17" s="118"/>
      <c r="H17" s="118"/>
      <c r="I17" s="119" t="s">
        <v>183</v>
      </c>
      <c r="J17" s="120" t="s">
        <v>184</v>
      </c>
      <c r="K17" s="116" t="s">
        <v>181</v>
      </c>
      <c r="L17" s="117" t="s">
        <v>182</v>
      </c>
      <c r="M17" s="118"/>
      <c r="N17" s="118"/>
      <c r="O17" s="118"/>
      <c r="P17" s="119" t="s">
        <v>183</v>
      </c>
      <c r="Q17" s="150" t="s">
        <v>184</v>
      </c>
    </row>
    <row r="18" spans="2:17" ht="45" customHeight="1">
      <c r="B18" s="68" t="s">
        <v>189</v>
      </c>
      <c r="C18" s="69">
        <v>0.36458333333333331</v>
      </c>
      <c r="D18" s="121" t="s">
        <v>224</v>
      </c>
      <c r="E18" s="43" t="str">
        <f>U10</f>
        <v>広畑</v>
      </c>
      <c r="F18" s="51"/>
      <c r="G18" s="51" t="s">
        <v>191</v>
      </c>
      <c r="H18" s="51"/>
      <c r="I18" s="44" t="str">
        <f>U11</f>
        <v>津門</v>
      </c>
      <c r="J18" s="6" t="s">
        <v>192</v>
      </c>
      <c r="K18" s="121" t="s">
        <v>224</v>
      </c>
      <c r="L18" s="43" t="str">
        <f>U12</f>
        <v>御国野</v>
      </c>
      <c r="M18" s="54"/>
      <c r="N18" s="51" t="s">
        <v>191</v>
      </c>
      <c r="O18" s="51"/>
      <c r="P18" s="44" t="str">
        <f>U13</f>
        <v>龍野</v>
      </c>
      <c r="Q18" s="14" t="s">
        <v>192</v>
      </c>
    </row>
    <row r="19" spans="2:17" ht="45" customHeight="1">
      <c r="B19" s="68" t="s">
        <v>195</v>
      </c>
      <c r="C19" s="69">
        <f t="shared" ref="C19:C26" si="1">C18+"0:45"</f>
        <v>0.39583333333333331</v>
      </c>
      <c r="D19" s="121" t="s">
        <v>225</v>
      </c>
      <c r="E19" s="43" t="str">
        <f>W10</f>
        <v>水上</v>
      </c>
      <c r="F19" s="51"/>
      <c r="G19" s="51" t="s">
        <v>191</v>
      </c>
      <c r="H19" s="51"/>
      <c r="I19" s="44" t="str">
        <f>W11</f>
        <v>太子</v>
      </c>
      <c r="J19" s="6" t="s">
        <v>192</v>
      </c>
      <c r="K19" s="121" t="s">
        <v>225</v>
      </c>
      <c r="L19" s="43" t="str">
        <f>W12</f>
        <v>藤江</v>
      </c>
      <c r="M19" s="54"/>
      <c r="N19" s="51" t="s">
        <v>191</v>
      </c>
      <c r="O19" s="51"/>
      <c r="P19" s="44" t="str">
        <f>W13</f>
        <v>大津茂</v>
      </c>
      <c r="Q19" s="14" t="s">
        <v>192</v>
      </c>
    </row>
    <row r="20" spans="2:17" ht="45" customHeight="1">
      <c r="B20" s="68" t="s">
        <v>199</v>
      </c>
      <c r="C20" s="69">
        <f t="shared" si="1"/>
        <v>0.42708333333333331</v>
      </c>
      <c r="D20" s="121" t="s">
        <v>224</v>
      </c>
      <c r="E20" s="43" t="str">
        <f>U10</f>
        <v>広畑</v>
      </c>
      <c r="F20" s="51"/>
      <c r="G20" s="51" t="s">
        <v>191</v>
      </c>
      <c r="H20" s="51"/>
      <c r="I20" s="44" t="str">
        <f>U13</f>
        <v>龍野</v>
      </c>
      <c r="J20" s="6" t="s">
        <v>192</v>
      </c>
      <c r="K20" s="121" t="s">
        <v>224</v>
      </c>
      <c r="L20" s="43" t="str">
        <f>U12</f>
        <v>御国野</v>
      </c>
      <c r="M20" s="54"/>
      <c r="N20" s="51" t="s">
        <v>191</v>
      </c>
      <c r="O20" s="51"/>
      <c r="P20" s="44" t="str">
        <f>U11</f>
        <v>津門</v>
      </c>
      <c r="Q20" s="14" t="s">
        <v>192</v>
      </c>
    </row>
    <row r="21" spans="2:17" ht="45" customHeight="1">
      <c r="B21" s="68" t="s">
        <v>202</v>
      </c>
      <c r="C21" s="69">
        <f t="shared" si="1"/>
        <v>0.45833333333333331</v>
      </c>
      <c r="D21" s="121" t="s">
        <v>225</v>
      </c>
      <c r="E21" s="43" t="str">
        <f>W10</f>
        <v>水上</v>
      </c>
      <c r="F21" s="51"/>
      <c r="G21" s="51" t="s">
        <v>191</v>
      </c>
      <c r="H21" s="51"/>
      <c r="I21" s="44" t="str">
        <f>W13</f>
        <v>大津茂</v>
      </c>
      <c r="J21" s="6" t="s">
        <v>192</v>
      </c>
      <c r="K21" s="121" t="s">
        <v>225</v>
      </c>
      <c r="L21" s="43" t="str">
        <f>W12</f>
        <v>藤江</v>
      </c>
      <c r="M21" s="54"/>
      <c r="N21" s="51" t="s">
        <v>191</v>
      </c>
      <c r="O21" s="51"/>
      <c r="P21" s="44" t="str">
        <f>W11</f>
        <v>太子</v>
      </c>
      <c r="Q21" s="14" t="s">
        <v>192</v>
      </c>
    </row>
    <row r="22" spans="2:17" ht="45" customHeight="1">
      <c r="B22" s="68" t="s">
        <v>205</v>
      </c>
      <c r="C22" s="69">
        <f t="shared" si="1"/>
        <v>0.48958333333333331</v>
      </c>
      <c r="D22" s="121" t="s">
        <v>226</v>
      </c>
      <c r="E22" s="43" t="str">
        <f>Y8</f>
        <v>A3</v>
      </c>
      <c r="F22" s="51"/>
      <c r="G22" s="51" t="s">
        <v>191</v>
      </c>
      <c r="H22" s="51"/>
      <c r="I22" s="44" t="str">
        <f>Y13</f>
        <v>B4</v>
      </c>
      <c r="J22" s="6" t="s">
        <v>192</v>
      </c>
      <c r="K22" s="121" t="s">
        <v>215</v>
      </c>
      <c r="L22" s="122" t="str">
        <f>Y9</f>
        <v>A4</v>
      </c>
      <c r="M22" s="55"/>
      <c r="N22" s="56" t="s">
        <v>191</v>
      </c>
      <c r="O22" s="56"/>
      <c r="P22" s="123" t="str">
        <f>Y12</f>
        <v>B3</v>
      </c>
      <c r="Q22" s="151" t="s">
        <v>192</v>
      </c>
    </row>
    <row r="23" spans="2:17" ht="45" customHeight="1">
      <c r="B23" s="68" t="s">
        <v>209</v>
      </c>
      <c r="C23" s="69">
        <f t="shared" si="1"/>
        <v>0.52083333333333326</v>
      </c>
      <c r="D23" s="121" t="s">
        <v>214</v>
      </c>
      <c r="E23" s="43" t="str">
        <f>AA7</f>
        <v>A2</v>
      </c>
      <c r="F23" s="51"/>
      <c r="G23" s="51" t="s">
        <v>191</v>
      </c>
      <c r="H23" s="51"/>
      <c r="I23" s="44" t="str">
        <f>AA10</f>
        <v>B1</v>
      </c>
      <c r="J23" s="6" t="s">
        <v>192</v>
      </c>
      <c r="K23" s="278" t="s">
        <v>256</v>
      </c>
      <c r="L23" s="279"/>
      <c r="M23" s="279"/>
      <c r="N23" s="279"/>
      <c r="O23" s="279"/>
      <c r="P23" s="279"/>
      <c r="Q23" s="280"/>
    </row>
    <row r="24" spans="2:17" ht="45" customHeight="1">
      <c r="B24" s="68" t="s">
        <v>213</v>
      </c>
      <c r="C24" s="69">
        <f t="shared" si="1"/>
        <v>0.55208333333333326</v>
      </c>
      <c r="D24" s="121" t="s">
        <v>215</v>
      </c>
      <c r="E24" s="43" t="str">
        <f>Y13</f>
        <v>B4</v>
      </c>
      <c r="F24" s="54"/>
      <c r="G24" s="51" t="s">
        <v>191</v>
      </c>
      <c r="H24" s="51"/>
      <c r="I24" s="44" t="str">
        <f>Y9</f>
        <v>A4</v>
      </c>
      <c r="J24" s="6" t="s">
        <v>192</v>
      </c>
      <c r="K24" s="281"/>
      <c r="L24" s="282"/>
      <c r="M24" s="282"/>
      <c r="N24" s="282"/>
      <c r="O24" s="282"/>
      <c r="P24" s="282"/>
      <c r="Q24" s="283"/>
    </row>
    <row r="25" spans="2:17" ht="45" customHeight="1">
      <c r="B25" s="68" t="s">
        <v>218</v>
      </c>
      <c r="C25" s="69">
        <f t="shared" si="1"/>
        <v>0.58333333333333326</v>
      </c>
      <c r="D25" s="121" t="s">
        <v>210</v>
      </c>
      <c r="E25" s="43" t="str">
        <f>AA13</f>
        <v>B4</v>
      </c>
      <c r="F25" s="54"/>
      <c r="G25" s="51" t="s">
        <v>191</v>
      </c>
      <c r="H25" s="51"/>
      <c r="I25" s="44" t="str">
        <f>AA9</f>
        <v>A4</v>
      </c>
      <c r="J25" s="6" t="s">
        <v>192</v>
      </c>
      <c r="K25" s="281"/>
      <c r="L25" s="282"/>
      <c r="M25" s="282"/>
      <c r="N25" s="282"/>
      <c r="O25" s="282"/>
      <c r="P25" s="282"/>
      <c r="Q25" s="283"/>
    </row>
    <row r="26" spans="2:17" ht="45" customHeight="1">
      <c r="B26" s="70" t="s">
        <v>221</v>
      </c>
      <c r="C26" s="199">
        <f t="shared" si="1"/>
        <v>0.61458333333333326</v>
      </c>
      <c r="D26" s="131" t="s">
        <v>210</v>
      </c>
      <c r="E26" s="128" t="str">
        <f>AA12</f>
        <v>B3</v>
      </c>
      <c r="F26" s="57"/>
      <c r="G26" s="57" t="s">
        <v>191</v>
      </c>
      <c r="H26" s="57"/>
      <c r="I26" s="129" t="str">
        <f>AA8</f>
        <v>A3</v>
      </c>
      <c r="J26" s="16" t="s">
        <v>192</v>
      </c>
      <c r="K26" s="284"/>
      <c r="L26" s="285"/>
      <c r="M26" s="285"/>
      <c r="N26" s="285"/>
      <c r="O26" s="285"/>
      <c r="P26" s="285"/>
      <c r="Q26" s="286"/>
    </row>
    <row r="27" spans="2:17" ht="15.75" customHeight="1">
      <c r="B27" s="71"/>
      <c r="C27" s="71"/>
      <c r="J27" s="71"/>
      <c r="K27" s="71"/>
      <c r="L27" s="71"/>
      <c r="M27" s="72"/>
      <c r="N27" s="71"/>
      <c r="O27" s="71"/>
      <c r="P27" s="71"/>
      <c r="Q27" s="71"/>
    </row>
    <row r="28" spans="2:17" s="5" customFormat="1" ht="23.25" customHeight="1">
      <c r="B28" s="271" t="s">
        <v>227</v>
      </c>
      <c r="C28" s="271"/>
      <c r="D28" s="271"/>
      <c r="E28" s="271"/>
      <c r="F28" s="271"/>
      <c r="G28" s="271"/>
      <c r="H28" s="271"/>
      <c r="I28" s="271"/>
      <c r="J28" s="271"/>
      <c r="K28" s="271"/>
      <c r="L28" s="271"/>
      <c r="M28" s="271"/>
      <c r="N28" s="271"/>
      <c r="O28" s="271"/>
      <c r="P28" s="271"/>
      <c r="Q28" s="271"/>
    </row>
  </sheetData>
  <mergeCells count="13">
    <mergeCell ref="T5:U5"/>
    <mergeCell ref="V5:W5"/>
    <mergeCell ref="D16:J16"/>
    <mergeCell ref="K16:Q16"/>
    <mergeCell ref="Z5:AA5"/>
    <mergeCell ref="X5:Y5"/>
    <mergeCell ref="B2:J2"/>
    <mergeCell ref="B28:Q28"/>
    <mergeCell ref="B4:C4"/>
    <mergeCell ref="D4:J4"/>
    <mergeCell ref="K4:Q4"/>
    <mergeCell ref="K23:Q26"/>
    <mergeCell ref="B16:C16"/>
  </mergeCells>
  <phoneticPr fontId="2"/>
  <printOptions horizontalCentered="1" verticalCentered="1"/>
  <pageMargins left="0" right="0.39370078740157483" top="0" bottom="0" header="0.51181102362204722" footer="0.51181102362204722"/>
  <pageSetup paperSize="9" scale="85" orientation="portrait" horizontalDpi="429496729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Q44"/>
  <sheetViews>
    <sheetView view="pageBreakPreview" topLeftCell="A10" zoomScale="90" zoomScaleNormal="80" zoomScaleSheetLayoutView="90" workbookViewId="0">
      <selection activeCell="AD6" sqref="AD6"/>
    </sheetView>
  </sheetViews>
  <sheetFormatPr defaultRowHeight="13.5"/>
  <cols>
    <col min="1" max="1" width="2.625" customWidth="1"/>
    <col min="2" max="2" width="5.625" customWidth="1"/>
    <col min="3" max="3" width="6.625" customWidth="1"/>
    <col min="4" max="13" width="4.75" customWidth="1"/>
    <col min="14" max="14" width="4.75" style="9" customWidth="1"/>
    <col min="15" max="21" width="4.75" customWidth="1"/>
    <col min="22" max="22" width="7.125" customWidth="1"/>
    <col min="23" max="23" width="1.625" style="9" customWidth="1"/>
    <col min="24" max="24" width="3.625" customWidth="1"/>
    <col min="25" max="25" width="1.625" customWidth="1"/>
    <col min="26" max="26" width="7.125" customWidth="1"/>
    <col min="27" max="29" width="6.625" customWidth="1"/>
    <col min="30" max="30" width="7.125" customWidth="1"/>
    <col min="31" max="31" width="1.625" style="9" customWidth="1"/>
    <col min="32" max="32" width="2.125" customWidth="1"/>
    <col min="33" max="33" width="1.625" customWidth="1"/>
    <col min="34" max="34" width="7" bestFit="1" customWidth="1"/>
    <col min="35" max="36" width="6.625" customWidth="1"/>
    <col min="37" max="37" width="2.375" customWidth="1"/>
    <col min="39" max="39" width="2.875" customWidth="1"/>
    <col min="41" max="41" width="2.875" customWidth="1"/>
  </cols>
  <sheetData>
    <row r="1" spans="1:43" ht="20.25" customHeight="1">
      <c r="A1" s="71"/>
      <c r="B1" s="71"/>
      <c r="C1" s="71"/>
      <c r="D1" s="71"/>
      <c r="E1" s="71"/>
      <c r="F1" s="71"/>
      <c r="G1" s="71"/>
      <c r="H1" s="71"/>
      <c r="I1" s="71"/>
      <c r="J1" s="71"/>
      <c r="K1" s="71"/>
      <c r="L1" s="71"/>
      <c r="M1" s="71"/>
      <c r="N1" s="72"/>
      <c r="O1" s="71"/>
      <c r="P1" s="71"/>
      <c r="Q1" s="71"/>
      <c r="R1" s="71"/>
      <c r="S1" s="71"/>
      <c r="T1" s="71"/>
      <c r="U1" s="71"/>
      <c r="V1" s="71"/>
      <c r="W1" s="72"/>
      <c r="X1" s="71"/>
      <c r="Y1" s="71"/>
      <c r="Z1" s="71"/>
      <c r="AA1" s="71"/>
      <c r="AB1" s="71"/>
    </row>
    <row r="2" spans="1:43" s="3" customFormat="1" ht="35.1" customHeight="1">
      <c r="A2" s="270" t="s">
        <v>228</v>
      </c>
      <c r="B2" s="270"/>
      <c r="C2" s="270"/>
      <c r="D2" s="270"/>
      <c r="E2" s="270"/>
      <c r="F2" s="270"/>
      <c r="G2" s="270"/>
      <c r="H2" s="172"/>
      <c r="I2" s="74"/>
      <c r="J2" s="74"/>
      <c r="K2" s="74"/>
      <c r="L2" s="74"/>
      <c r="M2" s="74"/>
      <c r="N2" s="72"/>
      <c r="O2" s="74"/>
      <c r="P2" s="74"/>
      <c r="Q2" s="74"/>
      <c r="R2" s="74"/>
      <c r="S2" s="74"/>
      <c r="T2" s="74"/>
      <c r="U2" s="74"/>
      <c r="V2" s="74"/>
      <c r="W2" s="72"/>
      <c r="X2" s="74"/>
      <c r="Y2" s="74"/>
      <c r="Z2" s="74"/>
      <c r="AA2" s="74"/>
      <c r="AB2" s="74"/>
      <c r="AE2" s="9"/>
    </row>
    <row r="3" spans="1:43">
      <c r="A3" s="71"/>
      <c r="B3" s="71"/>
      <c r="C3" s="71"/>
      <c r="D3" s="71"/>
      <c r="E3" s="71"/>
      <c r="F3" s="71"/>
      <c r="G3" s="71"/>
      <c r="H3" s="71"/>
      <c r="I3" s="71"/>
      <c r="J3" s="72"/>
      <c r="K3" s="72"/>
      <c r="L3" s="75"/>
      <c r="M3" s="75"/>
      <c r="N3" s="75"/>
      <c r="O3" s="71"/>
      <c r="P3" s="72"/>
      <c r="Q3" s="72"/>
      <c r="R3" s="75"/>
      <c r="S3" s="75"/>
      <c r="T3" s="75"/>
      <c r="U3" s="75"/>
      <c r="V3" s="75"/>
      <c r="W3" s="71"/>
      <c r="X3" s="71"/>
      <c r="Y3" s="71"/>
      <c r="Z3" s="71"/>
      <c r="AA3" s="71"/>
      <c r="AB3" s="71"/>
      <c r="AC3" s="2"/>
      <c r="AD3" s="2"/>
      <c r="AE3"/>
    </row>
    <row r="4" spans="1:43" s="7" customFormat="1" ht="39.950000000000003" customHeight="1">
      <c r="A4" s="318" t="s">
        <v>177</v>
      </c>
      <c r="B4" s="319"/>
      <c r="C4" s="320" t="s">
        <v>229</v>
      </c>
      <c r="D4" s="321"/>
      <c r="E4" s="321"/>
      <c r="F4" s="321"/>
      <c r="G4" s="321"/>
      <c r="H4" s="321"/>
      <c r="I4" s="321"/>
      <c r="J4" s="322"/>
      <c r="K4" s="188"/>
      <c r="L4" s="321" t="s">
        <v>230</v>
      </c>
      <c r="M4" s="321"/>
      <c r="N4" s="321"/>
      <c r="O4" s="321"/>
      <c r="P4" s="321"/>
      <c r="Q4" s="321"/>
      <c r="R4" s="321"/>
      <c r="S4" s="322"/>
      <c r="T4" s="320" t="s">
        <v>231</v>
      </c>
      <c r="U4" s="321"/>
      <c r="V4" s="321"/>
      <c r="W4" s="321"/>
      <c r="X4" s="321"/>
      <c r="Y4" s="321"/>
      <c r="Z4" s="321"/>
      <c r="AA4" s="321"/>
      <c r="AB4" s="331"/>
      <c r="AC4" s="5"/>
      <c r="AD4" s="5"/>
      <c r="AE4" s="5"/>
      <c r="AF4" s="5"/>
      <c r="AG4" s="5"/>
      <c r="AH4" s="5"/>
      <c r="AI4" s="5"/>
      <c r="AJ4" s="5"/>
      <c r="AK4" s="3"/>
      <c r="AO4" s="3"/>
    </row>
    <row r="5" spans="1:43" ht="39.950000000000003" customHeight="1">
      <c r="A5" s="189"/>
      <c r="B5" s="76" t="s">
        <v>180</v>
      </c>
      <c r="C5" s="323" t="s">
        <v>232</v>
      </c>
      <c r="D5" s="324"/>
      <c r="E5" s="324"/>
      <c r="F5" s="324"/>
      <c r="G5" s="324"/>
      <c r="H5" s="324"/>
      <c r="I5" s="325"/>
      <c r="J5" s="327" t="s">
        <v>184</v>
      </c>
      <c r="K5" s="328"/>
      <c r="L5" s="323" t="s">
        <v>232</v>
      </c>
      <c r="M5" s="324"/>
      <c r="N5" s="324"/>
      <c r="O5" s="324"/>
      <c r="P5" s="324"/>
      <c r="Q5" s="324"/>
      <c r="R5" s="325"/>
      <c r="S5" s="327" t="s">
        <v>184</v>
      </c>
      <c r="T5" s="328"/>
      <c r="U5" s="323" t="s">
        <v>232</v>
      </c>
      <c r="V5" s="324"/>
      <c r="W5" s="324"/>
      <c r="X5" s="324"/>
      <c r="Y5" s="324"/>
      <c r="Z5" s="324"/>
      <c r="AA5" s="325"/>
      <c r="AB5" s="190" t="s">
        <v>184</v>
      </c>
      <c r="AC5" s="5"/>
      <c r="AD5" s="5"/>
      <c r="AE5" s="5"/>
      <c r="AF5" s="5"/>
      <c r="AH5" s="91"/>
      <c r="AI5" s="5"/>
      <c r="AJ5" s="35"/>
    </row>
    <row r="6" spans="1:43" ht="54.95" customHeight="1">
      <c r="A6" s="191" t="s">
        <v>189</v>
      </c>
      <c r="B6" s="157" t="s">
        <v>233</v>
      </c>
      <c r="C6" s="307" t="str">
        <f>A22</f>
        <v>余部　</v>
      </c>
      <c r="D6" s="308"/>
      <c r="F6" s="49" t="s">
        <v>234</v>
      </c>
      <c r="G6" s="308" t="str">
        <f>A24</f>
        <v>津田</v>
      </c>
      <c r="H6" s="308"/>
      <c r="I6" s="310"/>
      <c r="J6" s="316" t="s">
        <v>235</v>
      </c>
      <c r="K6" s="317"/>
      <c r="L6" s="313" t="str">
        <f>A26</f>
        <v>旭</v>
      </c>
      <c r="M6" s="308"/>
      <c r="O6" s="49" t="s">
        <v>234</v>
      </c>
      <c r="P6" s="308" t="str">
        <f>A28</f>
        <v>白鳥</v>
      </c>
      <c r="Q6" s="308"/>
      <c r="R6" s="310"/>
      <c r="S6" s="316" t="s">
        <v>235</v>
      </c>
      <c r="T6" s="317"/>
      <c r="U6" s="313" t="str">
        <f>A30</f>
        <v>高砂</v>
      </c>
      <c r="V6" s="308"/>
      <c r="W6"/>
      <c r="X6" s="49" t="s">
        <v>234</v>
      </c>
      <c r="Y6" s="11"/>
      <c r="Z6" s="308" t="str">
        <f>A32</f>
        <v>水上</v>
      </c>
      <c r="AA6" s="310"/>
      <c r="AB6" s="192" t="s">
        <v>235</v>
      </c>
      <c r="AC6" s="53"/>
      <c r="AE6"/>
      <c r="AF6" s="9"/>
      <c r="AG6" s="11"/>
      <c r="AH6" s="91"/>
      <c r="AJ6" s="11"/>
      <c r="AK6" s="3"/>
      <c r="AL6" s="3"/>
      <c r="AM6" s="3"/>
      <c r="AN6" s="3"/>
      <c r="AO6" s="3"/>
    </row>
    <row r="7" spans="1:43" ht="20.100000000000001" customHeight="1">
      <c r="A7" s="191"/>
      <c r="B7" s="78">
        <v>5</v>
      </c>
      <c r="C7" s="38"/>
      <c r="D7" s="39"/>
      <c r="E7" s="47"/>
      <c r="F7" s="39"/>
      <c r="G7" s="47"/>
      <c r="H7" s="47"/>
      <c r="I7" s="40"/>
      <c r="J7" s="316"/>
      <c r="K7" s="317"/>
      <c r="L7" s="42"/>
      <c r="M7" s="39"/>
      <c r="N7" s="10"/>
      <c r="O7" s="47"/>
      <c r="P7" s="41"/>
      <c r="Q7" s="41"/>
      <c r="R7" s="48"/>
      <c r="S7" s="316"/>
      <c r="T7" s="317"/>
      <c r="U7" s="42"/>
      <c r="V7" s="47"/>
      <c r="W7" s="47"/>
      <c r="X7" s="39"/>
      <c r="Y7" s="36"/>
      <c r="Z7" s="41"/>
      <c r="AA7" s="48"/>
      <c r="AB7" s="192"/>
      <c r="AC7" s="20"/>
      <c r="AE7"/>
      <c r="AF7" s="35"/>
      <c r="AG7" s="11"/>
      <c r="AH7" s="91"/>
      <c r="AJ7" s="11"/>
      <c r="AK7" s="3"/>
      <c r="AL7" s="3"/>
      <c r="AM7" s="3"/>
      <c r="AN7" s="3"/>
      <c r="AO7" s="3"/>
    </row>
    <row r="8" spans="1:43" ht="54.95" customHeight="1">
      <c r="A8" s="191" t="s">
        <v>195</v>
      </c>
      <c r="B8" s="157" t="s">
        <v>236</v>
      </c>
      <c r="C8" s="307" t="str">
        <f>A22</f>
        <v>余部　</v>
      </c>
      <c r="D8" s="308"/>
      <c r="F8" s="9" t="s">
        <v>234</v>
      </c>
      <c r="G8" s="308" t="str">
        <f>A26</f>
        <v>旭</v>
      </c>
      <c r="H8" s="308"/>
      <c r="I8" s="310"/>
      <c r="J8" s="316" t="s">
        <v>235</v>
      </c>
      <c r="K8" s="317"/>
      <c r="L8" s="313" t="str">
        <f>A32</f>
        <v>水上</v>
      </c>
      <c r="M8" s="308"/>
      <c r="N8" s="49"/>
      <c r="O8" s="49" t="s">
        <v>234</v>
      </c>
      <c r="P8" s="308" t="str">
        <f>A28</f>
        <v>白鳥</v>
      </c>
      <c r="Q8" s="308"/>
      <c r="R8" s="310"/>
      <c r="S8" s="316" t="s">
        <v>235</v>
      </c>
      <c r="T8" s="317"/>
      <c r="U8" s="313" t="str">
        <f>A24</f>
        <v>津田</v>
      </c>
      <c r="V8" s="308"/>
      <c r="W8" s="65"/>
      <c r="X8" s="49" t="s">
        <v>234</v>
      </c>
      <c r="Y8" s="65"/>
      <c r="Z8" s="308" t="str">
        <f>A30</f>
        <v>高砂</v>
      </c>
      <c r="AA8" s="308"/>
      <c r="AB8" s="192" t="s">
        <v>235</v>
      </c>
      <c r="AC8" s="53"/>
      <c r="AE8"/>
      <c r="AF8" s="9"/>
      <c r="AH8" s="91"/>
      <c r="AJ8" s="11"/>
      <c r="AK8" s="3"/>
      <c r="AL8" s="3"/>
      <c r="AM8" s="3"/>
      <c r="AN8" s="3"/>
      <c r="AP8" s="3"/>
      <c r="AQ8" s="3"/>
    </row>
    <row r="9" spans="1:43" ht="20.100000000000001" customHeight="1">
      <c r="A9" s="191"/>
      <c r="B9" s="77">
        <v>5</v>
      </c>
      <c r="C9" s="38"/>
      <c r="D9" s="39"/>
      <c r="E9" s="47"/>
      <c r="F9" s="39"/>
      <c r="G9" s="47"/>
      <c r="H9" s="47"/>
      <c r="I9" s="40"/>
      <c r="J9" s="316"/>
      <c r="K9" s="317"/>
      <c r="L9" s="42"/>
      <c r="M9" s="39"/>
      <c r="N9" s="10"/>
      <c r="O9" s="47"/>
      <c r="P9" s="41"/>
      <c r="Q9" s="41"/>
      <c r="R9" s="48"/>
      <c r="S9" s="316"/>
      <c r="T9" s="317"/>
      <c r="U9" s="42"/>
      <c r="V9" s="47"/>
      <c r="W9" s="47"/>
      <c r="X9" s="39"/>
      <c r="Y9" s="47"/>
      <c r="Z9" s="41"/>
      <c r="AA9" s="48"/>
      <c r="AB9" s="192"/>
      <c r="AC9" s="20"/>
      <c r="AE9"/>
      <c r="AF9" s="35"/>
      <c r="AH9" s="5"/>
      <c r="AJ9" s="11"/>
      <c r="AK9" s="3"/>
      <c r="AL9" s="3"/>
      <c r="AM9" s="3"/>
      <c r="AN9" s="3"/>
      <c r="AP9" s="3"/>
      <c r="AQ9" s="3"/>
    </row>
    <row r="10" spans="1:43" ht="54.95" customHeight="1">
      <c r="A10" s="191" t="s">
        <v>199</v>
      </c>
      <c r="B10" s="157" t="s">
        <v>237</v>
      </c>
      <c r="C10" s="307" t="str">
        <f>A26</f>
        <v>旭</v>
      </c>
      <c r="D10" s="308"/>
      <c r="E10" s="47"/>
      <c r="F10" s="49" t="s">
        <v>234</v>
      </c>
      <c r="G10" s="308" t="str">
        <f>A32</f>
        <v>水上</v>
      </c>
      <c r="H10" s="308"/>
      <c r="I10" s="310"/>
      <c r="J10" s="316" t="s">
        <v>235</v>
      </c>
      <c r="K10" s="317"/>
      <c r="L10" s="313" t="str">
        <f>A30</f>
        <v>高砂</v>
      </c>
      <c r="M10" s="308"/>
      <c r="N10" s="49"/>
      <c r="O10" s="49" t="s">
        <v>234</v>
      </c>
      <c r="P10" s="308" t="str">
        <f>A22</f>
        <v>余部　</v>
      </c>
      <c r="Q10" s="308"/>
      <c r="R10" s="310"/>
      <c r="S10" s="316" t="s">
        <v>235</v>
      </c>
      <c r="T10" s="317"/>
      <c r="U10" s="313" t="str">
        <f>A28</f>
        <v>白鳥</v>
      </c>
      <c r="V10" s="308"/>
      <c r="W10" s="65"/>
      <c r="X10" s="49" t="s">
        <v>234</v>
      </c>
      <c r="Y10" s="65"/>
      <c r="Z10" s="308" t="str">
        <f>A24</f>
        <v>津田</v>
      </c>
      <c r="AA10" s="310"/>
      <c r="AB10" s="192" t="s">
        <v>235</v>
      </c>
      <c r="AC10" s="53"/>
      <c r="AE10"/>
      <c r="AF10" s="9"/>
      <c r="AH10" s="5"/>
      <c r="AJ10" s="11"/>
      <c r="AK10" s="3"/>
      <c r="AL10" s="3"/>
      <c r="AM10" s="3"/>
      <c r="AN10" s="3"/>
      <c r="AO10" s="3"/>
      <c r="AP10" s="3"/>
      <c r="AQ10" s="3"/>
    </row>
    <row r="11" spans="1:43" ht="20.100000000000001" customHeight="1">
      <c r="A11" s="191"/>
      <c r="B11" s="78">
        <v>5</v>
      </c>
      <c r="C11" s="38"/>
      <c r="D11" s="39"/>
      <c r="E11" s="47"/>
      <c r="F11" s="39"/>
      <c r="G11" s="47"/>
      <c r="H11" s="47"/>
      <c r="I11" s="40"/>
      <c r="J11" s="316"/>
      <c r="K11" s="317"/>
      <c r="L11" s="42"/>
      <c r="M11" s="39"/>
      <c r="N11" s="10"/>
      <c r="O11" s="47"/>
      <c r="P11" s="41"/>
      <c r="Q11" s="41"/>
      <c r="R11" s="48"/>
      <c r="S11" s="316"/>
      <c r="T11" s="317"/>
      <c r="U11" s="42"/>
      <c r="V11" s="47"/>
      <c r="W11" s="47"/>
      <c r="X11" s="39"/>
      <c r="Y11" s="47"/>
      <c r="Z11" s="41"/>
      <c r="AA11" s="48"/>
      <c r="AB11" s="192"/>
      <c r="AC11" s="20"/>
      <c r="AE11"/>
      <c r="AF11" s="35"/>
      <c r="AH11" s="20"/>
      <c r="AJ11" s="11"/>
      <c r="AK11" s="3"/>
      <c r="AL11" s="3"/>
      <c r="AM11" s="3"/>
      <c r="AN11" s="3"/>
      <c r="AO11" s="3"/>
      <c r="AP11" s="3"/>
      <c r="AQ11" s="3"/>
    </row>
    <row r="12" spans="1:43" ht="54.95" customHeight="1">
      <c r="A12" s="191" t="s">
        <v>202</v>
      </c>
      <c r="B12" s="157" t="s">
        <v>238</v>
      </c>
      <c r="C12" s="311" t="str">
        <f>A26</f>
        <v>旭</v>
      </c>
      <c r="D12" s="312"/>
      <c r="E12" s="47"/>
      <c r="F12" s="49" t="s">
        <v>234</v>
      </c>
      <c r="G12" s="308" t="str">
        <f>A30</f>
        <v>高砂</v>
      </c>
      <c r="H12" s="308"/>
      <c r="I12" s="310"/>
      <c r="J12" s="316" t="s">
        <v>235</v>
      </c>
      <c r="K12" s="317"/>
      <c r="L12" s="313" t="str">
        <f>A24</f>
        <v>津田</v>
      </c>
      <c r="M12" s="308"/>
      <c r="N12" s="49"/>
      <c r="O12" s="49" t="s">
        <v>234</v>
      </c>
      <c r="P12" s="308" t="str">
        <f>A32</f>
        <v>水上</v>
      </c>
      <c r="Q12" s="308"/>
      <c r="R12" s="310"/>
      <c r="S12" s="316" t="s">
        <v>235</v>
      </c>
      <c r="T12" s="317"/>
      <c r="U12" s="313" t="str">
        <f>A22</f>
        <v>余部　</v>
      </c>
      <c r="V12" s="308"/>
      <c r="W12"/>
      <c r="X12" s="9" t="s">
        <v>234</v>
      </c>
      <c r="Z12" s="308" t="str">
        <f>A28</f>
        <v>白鳥</v>
      </c>
      <c r="AA12" s="310"/>
      <c r="AB12" s="192" t="s">
        <v>235</v>
      </c>
      <c r="AC12" s="53"/>
      <c r="AE12"/>
      <c r="AF12" s="9"/>
      <c r="AH12" s="53"/>
      <c r="AI12" s="53"/>
      <c r="AJ12" s="11"/>
      <c r="AK12" s="3"/>
      <c r="AL12" s="3"/>
      <c r="AM12" s="3"/>
      <c r="AN12" s="3"/>
      <c r="AO12" s="3"/>
      <c r="AP12" s="3"/>
      <c r="AQ12" s="3"/>
    </row>
    <row r="13" spans="1:43" ht="20.100000000000001" customHeight="1">
      <c r="A13" s="191"/>
      <c r="B13" s="77">
        <v>5</v>
      </c>
      <c r="C13" s="38"/>
      <c r="D13" s="39"/>
      <c r="E13" s="47"/>
      <c r="F13" s="39"/>
      <c r="G13" s="47"/>
      <c r="H13" s="47"/>
      <c r="I13" s="40"/>
      <c r="J13" s="316"/>
      <c r="K13" s="317"/>
      <c r="L13" s="42"/>
      <c r="M13" s="39"/>
      <c r="N13" s="10"/>
      <c r="O13" s="47"/>
      <c r="P13" s="41"/>
      <c r="Q13" s="41"/>
      <c r="R13" s="48"/>
      <c r="S13" s="316"/>
      <c r="T13" s="317"/>
      <c r="U13" s="42"/>
      <c r="V13" s="47"/>
      <c r="W13" s="47"/>
      <c r="X13" s="39"/>
      <c r="Y13" s="47"/>
      <c r="Z13" s="41"/>
      <c r="AA13" s="48"/>
      <c r="AB13" s="192"/>
      <c r="AC13" s="20"/>
      <c r="AE13"/>
      <c r="AF13" s="35"/>
      <c r="AH13" s="20"/>
      <c r="AJ13" s="11"/>
      <c r="AK13" s="3"/>
      <c r="AL13" s="3"/>
      <c r="AM13" s="3"/>
      <c r="AN13" s="3"/>
      <c r="AO13" s="3"/>
      <c r="AP13" s="3"/>
      <c r="AQ13" s="3"/>
    </row>
    <row r="14" spans="1:43" ht="54.95" customHeight="1">
      <c r="A14" s="193" t="s">
        <v>205</v>
      </c>
      <c r="B14" s="194" t="s">
        <v>239</v>
      </c>
      <c r="C14" s="326" t="str">
        <f>A28</f>
        <v>白鳥</v>
      </c>
      <c r="D14" s="309"/>
      <c r="E14" s="195"/>
      <c r="F14" s="196" t="s">
        <v>234</v>
      </c>
      <c r="G14" s="309" t="str">
        <f>A30</f>
        <v>高砂</v>
      </c>
      <c r="H14" s="309"/>
      <c r="I14" s="315"/>
      <c r="J14" s="329" t="s">
        <v>235</v>
      </c>
      <c r="K14" s="330"/>
      <c r="L14" s="314" t="str">
        <f>A32</f>
        <v>水上</v>
      </c>
      <c r="M14" s="309"/>
      <c r="N14" s="196"/>
      <c r="O14" s="196" t="s">
        <v>234</v>
      </c>
      <c r="P14" s="309" t="str">
        <f>A22</f>
        <v>余部　</v>
      </c>
      <c r="Q14" s="309"/>
      <c r="R14" s="315"/>
      <c r="S14" s="329" t="s">
        <v>235</v>
      </c>
      <c r="T14" s="330"/>
      <c r="U14" s="314" t="str">
        <f>A24</f>
        <v>津田</v>
      </c>
      <c r="V14" s="309"/>
      <c r="W14" s="195"/>
      <c r="X14" s="196" t="s">
        <v>234</v>
      </c>
      <c r="Y14" s="195"/>
      <c r="Z14" s="309" t="str">
        <f>A26</f>
        <v>旭</v>
      </c>
      <c r="AA14" s="309"/>
      <c r="AB14" s="197" t="s">
        <v>235</v>
      </c>
      <c r="AC14" s="53"/>
      <c r="AE14"/>
      <c r="AF14" s="9"/>
      <c r="AH14" s="53"/>
      <c r="AI14" s="53"/>
      <c r="AJ14" s="11"/>
      <c r="AK14" s="3"/>
      <c r="AL14" s="3"/>
      <c r="AM14" s="3"/>
      <c r="AN14" s="3"/>
      <c r="AO14" s="3"/>
      <c r="AP14" s="3"/>
      <c r="AQ14" s="3"/>
    </row>
    <row r="15" spans="1:43" ht="21" customHeight="1">
      <c r="A15" s="74"/>
      <c r="B15" s="79"/>
      <c r="C15" s="71"/>
      <c r="D15" s="71"/>
      <c r="E15" s="71"/>
      <c r="F15" s="71"/>
      <c r="G15" s="71"/>
      <c r="H15" s="71"/>
      <c r="I15" s="71"/>
      <c r="J15" s="72"/>
      <c r="K15" s="72"/>
      <c r="L15" s="71"/>
      <c r="M15" s="71"/>
      <c r="N15" s="71"/>
      <c r="O15" s="71"/>
      <c r="P15" s="72"/>
      <c r="Q15" s="72"/>
      <c r="R15" s="71"/>
      <c r="S15" s="71"/>
      <c r="T15" s="71"/>
      <c r="U15" s="71"/>
      <c r="V15" s="71"/>
      <c r="W15" s="71"/>
      <c r="X15" s="71"/>
      <c r="Y15" s="71"/>
      <c r="Z15" s="71"/>
      <c r="AA15" s="71"/>
      <c r="AB15" s="71"/>
      <c r="AE15"/>
      <c r="AK15" s="306"/>
      <c r="AL15" s="306"/>
      <c r="AM15" s="3"/>
      <c r="AN15" s="306"/>
      <c r="AO15" s="306"/>
    </row>
    <row r="16" spans="1:43" s="5" customFormat="1" ht="23.25" customHeight="1">
      <c r="A16" s="80"/>
      <c r="B16" s="81"/>
      <c r="C16" s="159" t="s">
        <v>240</v>
      </c>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c r="AF16"/>
      <c r="AG16"/>
      <c r="AH16"/>
      <c r="AI16"/>
      <c r="AJ16"/>
      <c r="AK16"/>
      <c r="AL16"/>
      <c r="AM16"/>
      <c r="AN16"/>
      <c r="AO16"/>
    </row>
    <row r="17" spans="1:41" s="5" customFormat="1" ht="23.25" customHeight="1">
      <c r="A17" s="80"/>
      <c r="B17" s="81"/>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1"/>
      <c r="AC17"/>
      <c r="AE17"/>
      <c r="AF17"/>
      <c r="AG17"/>
      <c r="AH17"/>
      <c r="AI17"/>
      <c r="AJ17"/>
      <c r="AK17"/>
      <c r="AL17"/>
      <c r="AM17"/>
      <c r="AN17"/>
      <c r="AO17"/>
    </row>
    <row r="18" spans="1:41" s="3" customFormat="1" ht="35.1" customHeight="1">
      <c r="A18" s="266" t="s">
        <v>241</v>
      </c>
      <c r="B18" s="266"/>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E18" s="9"/>
    </row>
    <row r="19" spans="1:41" s="5" customFormat="1" ht="35.1" customHeight="1">
      <c r="A19" s="270" t="s">
        <v>242</v>
      </c>
      <c r="B19" s="270"/>
      <c r="C19" s="270"/>
      <c r="D19" s="270"/>
      <c r="E19" s="270"/>
      <c r="F19" s="270"/>
      <c r="G19" s="270"/>
      <c r="H19" s="172"/>
      <c r="I19" s="73"/>
      <c r="J19" s="73"/>
      <c r="K19" s="73"/>
      <c r="L19" s="73"/>
      <c r="M19" s="73"/>
      <c r="N19" s="73"/>
      <c r="O19" s="73"/>
      <c r="P19" s="73"/>
      <c r="Q19" s="73"/>
      <c r="R19" s="73"/>
      <c r="S19" s="73"/>
      <c r="T19" s="73"/>
      <c r="U19" s="73"/>
      <c r="V19" s="73"/>
      <c r="W19" s="73"/>
      <c r="X19" s="73"/>
      <c r="Y19" s="73"/>
      <c r="Z19" s="73"/>
      <c r="AA19" s="73"/>
      <c r="AB19" s="71"/>
      <c r="AC19"/>
      <c r="AE19"/>
      <c r="AF19"/>
      <c r="AG19"/>
      <c r="AH19"/>
      <c r="AI19"/>
      <c r="AJ19"/>
      <c r="AK19"/>
      <c r="AL19"/>
      <c r="AM19"/>
      <c r="AN19"/>
      <c r="AO19"/>
    </row>
    <row r="20" spans="1:41">
      <c r="A20" s="71"/>
      <c r="B20" s="71"/>
      <c r="C20" s="71"/>
      <c r="D20" s="71"/>
      <c r="E20" s="71"/>
      <c r="F20" s="71"/>
      <c r="G20" s="71"/>
      <c r="H20" s="71"/>
      <c r="I20" s="71"/>
      <c r="J20" s="71"/>
      <c r="K20" s="71"/>
      <c r="L20" s="71"/>
      <c r="M20" s="71"/>
      <c r="N20" s="72"/>
      <c r="O20" s="71"/>
      <c r="P20" s="71"/>
      <c r="Q20" s="71"/>
      <c r="R20" s="71"/>
      <c r="S20" s="71"/>
      <c r="T20" s="71"/>
      <c r="U20" s="71"/>
      <c r="V20" s="71"/>
      <c r="W20" s="72"/>
      <c r="X20" s="71"/>
      <c r="Y20" s="71"/>
      <c r="Z20" s="71"/>
      <c r="AA20" s="71"/>
      <c r="AB20" s="71"/>
    </row>
    <row r="21" spans="1:41" s="46" customFormat="1" ht="60" customHeight="1">
      <c r="A21" s="333"/>
      <c r="B21" s="333"/>
      <c r="C21" s="333"/>
      <c r="D21" s="290" t="str">
        <f>A22</f>
        <v>余部　</v>
      </c>
      <c r="E21" s="290"/>
      <c r="F21" s="290"/>
      <c r="G21" s="290" t="str">
        <f>A24</f>
        <v>津田</v>
      </c>
      <c r="H21" s="290"/>
      <c r="I21" s="290"/>
      <c r="J21" s="290" t="str">
        <f>A26</f>
        <v>旭</v>
      </c>
      <c r="K21" s="290"/>
      <c r="L21" s="290"/>
      <c r="M21" s="290" t="str">
        <f>A28</f>
        <v>白鳥</v>
      </c>
      <c r="N21" s="290"/>
      <c r="O21" s="290"/>
      <c r="P21" s="290" t="str">
        <f>A30</f>
        <v>高砂</v>
      </c>
      <c r="Q21" s="290"/>
      <c r="R21" s="290"/>
      <c r="S21" s="290" t="str">
        <f>A32</f>
        <v>水上</v>
      </c>
      <c r="T21" s="290"/>
      <c r="U21" s="290"/>
      <c r="V21" s="82" t="s">
        <v>243</v>
      </c>
      <c r="W21" s="332" t="s">
        <v>244</v>
      </c>
      <c r="X21" s="332"/>
      <c r="Y21" s="332"/>
      <c r="Z21" s="83" t="s">
        <v>245</v>
      </c>
      <c r="AA21" s="82" t="s">
        <v>246</v>
      </c>
      <c r="AB21" s="82" t="s">
        <v>247</v>
      </c>
      <c r="AH21" s="53"/>
    </row>
    <row r="22" spans="1:41" s="46" customFormat="1" ht="31.5" customHeight="1">
      <c r="A22" s="300" t="str">
        <f>AH22</f>
        <v>余部　</v>
      </c>
      <c r="B22" s="301"/>
      <c r="C22" s="302"/>
      <c r="D22" s="173"/>
      <c r="E22" s="174"/>
      <c r="F22" s="175"/>
      <c r="G22" s="173"/>
      <c r="H22" s="174" t="str">
        <f>IF(G23-I23=0,"△",IF(G23&lt;I23,"×",IF(G23&gt;I23,"〇","")))</f>
        <v>△</v>
      </c>
      <c r="I22" s="175"/>
      <c r="J22" s="173"/>
      <c r="K22" s="174" t="str">
        <f>IF(J23-L23=0,"△",IF(J23&lt;L23,"×",IF(J23&gt;L23,"〇","")))</f>
        <v>△</v>
      </c>
      <c r="L22" s="175"/>
      <c r="M22" s="173"/>
      <c r="N22" s="174" t="str">
        <f>IF(M23-O23=0,"△",IF(M23&lt;O23,"×",IF(M23&gt;O23,"〇","")))</f>
        <v>△</v>
      </c>
      <c r="O22" s="175"/>
      <c r="P22" s="173"/>
      <c r="Q22" s="174" t="str">
        <f>IF(P23-R23=0,"△",IF(P23&lt;R23,"×",IF(P23&gt;R23,"〇","")))</f>
        <v>△</v>
      </c>
      <c r="R22" s="175"/>
      <c r="S22" s="173"/>
      <c r="T22" s="174" t="str">
        <f>IF(S23-U23=0,"△",IF(S23&lt;U23,"×",IF(S23&gt;U23,"〇","")))</f>
        <v>△</v>
      </c>
      <c r="U22" s="175"/>
      <c r="V22" s="292">
        <f>D23+G23+J23+M23+P23+S23</f>
        <v>0</v>
      </c>
      <c r="W22" s="294">
        <f>F23+I23+L23+O23+R23+U23</f>
        <v>0</v>
      </c>
      <c r="X22" s="295"/>
      <c r="Y22" s="296"/>
      <c r="Z22" s="213">
        <f>V22-W22</f>
        <v>0</v>
      </c>
      <c r="AA22" s="290">
        <f>COUNTIF(D22:U22,"〇")*3+COUNTIF(D22:U22,"△")*1</f>
        <v>5</v>
      </c>
      <c r="AB22" s="290"/>
      <c r="AH22" s="205" t="s">
        <v>248</v>
      </c>
      <c r="AI22" s="203"/>
      <c r="AJ22" s="203"/>
    </row>
    <row r="23" spans="1:41" s="46" customFormat="1" ht="31.5" customHeight="1">
      <c r="A23" s="303"/>
      <c r="B23" s="304"/>
      <c r="C23" s="305"/>
      <c r="D23" s="176"/>
      <c r="E23" s="177"/>
      <c r="F23" s="178"/>
      <c r="G23" s="176">
        <v>0</v>
      </c>
      <c r="H23" s="177" t="s">
        <v>132</v>
      </c>
      <c r="I23" s="178">
        <v>0</v>
      </c>
      <c r="J23" s="176">
        <v>0</v>
      </c>
      <c r="K23" s="177" t="s">
        <v>132</v>
      </c>
      <c r="L23" s="178">
        <v>0</v>
      </c>
      <c r="M23" s="176">
        <v>0</v>
      </c>
      <c r="N23" s="177" t="s">
        <v>132</v>
      </c>
      <c r="O23" s="178">
        <v>0</v>
      </c>
      <c r="P23" s="176">
        <v>0</v>
      </c>
      <c r="Q23" s="177" t="s">
        <v>132</v>
      </c>
      <c r="R23" s="178">
        <v>0</v>
      </c>
      <c r="S23" s="176">
        <v>0</v>
      </c>
      <c r="T23" s="177" t="s">
        <v>132</v>
      </c>
      <c r="U23" s="178">
        <v>0</v>
      </c>
      <c r="V23" s="293"/>
      <c r="W23" s="297"/>
      <c r="X23" s="298"/>
      <c r="Y23" s="299"/>
      <c r="Z23" s="213"/>
      <c r="AA23" s="291"/>
      <c r="AB23" s="291"/>
      <c r="AH23" s="205" t="s">
        <v>249</v>
      </c>
      <c r="AI23" s="203"/>
      <c r="AJ23" s="203"/>
    </row>
    <row r="24" spans="1:41" s="46" customFormat="1" ht="31.5" customHeight="1">
      <c r="A24" s="300" t="str">
        <f>AH23</f>
        <v>津田</v>
      </c>
      <c r="B24" s="301"/>
      <c r="C24" s="302"/>
      <c r="D24" s="173"/>
      <c r="E24" s="174" t="str">
        <f>IF(D25-F25=0,"△",IF(D25&lt;F25,"×",IF(D25&gt;F25,"〇","")))</f>
        <v>△</v>
      </c>
      <c r="F24" s="175"/>
      <c r="G24" s="173"/>
      <c r="H24" s="174"/>
      <c r="I24" s="175"/>
      <c r="J24" s="173"/>
      <c r="K24" s="174" t="str">
        <f>IF(J25-L25=0,"△",IF(J25&lt;L25,"×",IF(J25&gt;L25,"〇","")))</f>
        <v>△</v>
      </c>
      <c r="L24" s="175"/>
      <c r="M24" s="173"/>
      <c r="N24" s="174" t="str">
        <f>IF(M25-O25=0,"△",IF(M25&lt;O25,"×",IF(M25&gt;O25,"〇","")))</f>
        <v>△</v>
      </c>
      <c r="O24" s="175"/>
      <c r="P24" s="173"/>
      <c r="Q24" s="174" t="str">
        <f>IF(P25-R25=0,"△",IF(P25&lt;R25,"×",IF(P25&gt;R25,"〇","")))</f>
        <v>△</v>
      </c>
      <c r="R24" s="175"/>
      <c r="S24" s="173"/>
      <c r="T24" s="174" t="str">
        <f>IF(S25-U25=0,"△",IF(S25&lt;U25,"×",IF(S25&gt;U25,"〇","")))</f>
        <v>△</v>
      </c>
      <c r="U24" s="175"/>
      <c r="V24" s="292">
        <f>D25+G25+J25+M25+P25+S25</f>
        <v>0</v>
      </c>
      <c r="W24" s="294">
        <f>F25+I25+L25+O25+R25+U25</f>
        <v>0</v>
      </c>
      <c r="X24" s="295"/>
      <c r="Y24" s="296"/>
      <c r="Z24" s="213">
        <f>V24-W24</f>
        <v>0</v>
      </c>
      <c r="AA24" s="290">
        <f>COUNTIF(D24:U24,"〇")*3+COUNTIF(D24:U24,"△")*1</f>
        <v>5</v>
      </c>
      <c r="AB24" s="290"/>
      <c r="AH24" s="205" t="s">
        <v>250</v>
      </c>
      <c r="AI24" s="203"/>
      <c r="AJ24" s="203"/>
    </row>
    <row r="25" spans="1:41" s="46" customFormat="1" ht="31.5" customHeight="1">
      <c r="A25" s="303"/>
      <c r="B25" s="304"/>
      <c r="C25" s="305"/>
      <c r="D25" s="176">
        <v>0</v>
      </c>
      <c r="E25" s="177" t="s">
        <v>132</v>
      </c>
      <c r="F25" s="178">
        <v>0</v>
      </c>
      <c r="G25" s="176"/>
      <c r="H25" s="177"/>
      <c r="I25" s="178"/>
      <c r="J25" s="176">
        <v>0</v>
      </c>
      <c r="K25" s="177" t="s">
        <v>132</v>
      </c>
      <c r="L25" s="178">
        <v>0</v>
      </c>
      <c r="M25" s="176">
        <v>0</v>
      </c>
      <c r="N25" s="177" t="s">
        <v>132</v>
      </c>
      <c r="O25" s="178">
        <v>0</v>
      </c>
      <c r="P25" s="176">
        <v>0</v>
      </c>
      <c r="Q25" s="177" t="s">
        <v>132</v>
      </c>
      <c r="R25" s="178">
        <v>0</v>
      </c>
      <c r="S25" s="176">
        <v>0</v>
      </c>
      <c r="T25" s="177" t="s">
        <v>132</v>
      </c>
      <c r="U25" s="178">
        <v>0</v>
      </c>
      <c r="V25" s="293"/>
      <c r="W25" s="297"/>
      <c r="X25" s="298"/>
      <c r="Y25" s="299"/>
      <c r="Z25" s="213"/>
      <c r="AA25" s="291"/>
      <c r="AB25" s="291"/>
      <c r="AH25" s="205" t="s">
        <v>251</v>
      </c>
      <c r="AI25" s="203"/>
      <c r="AJ25" s="203"/>
    </row>
    <row r="26" spans="1:41" s="46" customFormat="1" ht="31.5" customHeight="1">
      <c r="A26" s="300" t="str">
        <f>AH24</f>
        <v>旭</v>
      </c>
      <c r="B26" s="301"/>
      <c r="C26" s="302"/>
      <c r="D26" s="173"/>
      <c r="E26" s="174" t="str">
        <f>IF(D27-F27=0,"△",IF(D27&lt;F27,"×",IF(D27&gt;F27,"〇","")))</f>
        <v>△</v>
      </c>
      <c r="F26" s="175"/>
      <c r="G26" s="173"/>
      <c r="H26" s="174" t="str">
        <f>IF(G27-I27=0,"△",IF(G27&lt;I27,"×",IF(G27&gt;I27,"〇","")))</f>
        <v>△</v>
      </c>
      <c r="I26" s="175"/>
      <c r="J26" s="173"/>
      <c r="K26" s="174"/>
      <c r="L26" s="175"/>
      <c r="M26" s="173"/>
      <c r="N26" s="174" t="str">
        <f>IF(M27-O27=0,"△",IF(M27&lt;O27,"×",IF(M27&gt;O27,"〇","")))</f>
        <v>△</v>
      </c>
      <c r="O26" s="175"/>
      <c r="P26" s="173"/>
      <c r="Q26" s="174" t="str">
        <f>IF(P27-R27=0,"△",IF(P27&lt;R27,"×",IF(P27&gt;R27,"〇","")))</f>
        <v>△</v>
      </c>
      <c r="R26" s="175"/>
      <c r="S26" s="173"/>
      <c r="T26" s="174" t="str">
        <f>IF(S27-U27=0,"△",IF(S27&lt;U27,"×",IF(S27&gt;U27,"〇","")))</f>
        <v>△</v>
      </c>
      <c r="U26" s="175"/>
      <c r="V26" s="292">
        <f>D27+G27+J27+M27+P27+S27</f>
        <v>0</v>
      </c>
      <c r="W26" s="294">
        <f>F27+I27+L27+O27+R27+U27</f>
        <v>0</v>
      </c>
      <c r="X26" s="295"/>
      <c r="Y26" s="296"/>
      <c r="Z26" s="213">
        <f>V26-W26</f>
        <v>0</v>
      </c>
      <c r="AA26" s="290">
        <f>COUNTIF(D26:U26,"〇")*3+COUNTIF(D26:U26,"△")*1</f>
        <v>5</v>
      </c>
      <c r="AB26" s="290"/>
      <c r="AH26" s="205" t="s">
        <v>118</v>
      </c>
      <c r="AI26" s="203"/>
      <c r="AJ26" s="203"/>
    </row>
    <row r="27" spans="1:41" s="46" customFormat="1" ht="31.5" customHeight="1">
      <c r="A27" s="303"/>
      <c r="B27" s="304"/>
      <c r="C27" s="305"/>
      <c r="D27" s="176">
        <v>0</v>
      </c>
      <c r="E27" s="177" t="s">
        <v>132</v>
      </c>
      <c r="F27" s="178">
        <v>0</v>
      </c>
      <c r="G27" s="176">
        <v>0</v>
      </c>
      <c r="H27" s="177" t="s">
        <v>132</v>
      </c>
      <c r="I27" s="178">
        <v>0</v>
      </c>
      <c r="J27" s="176"/>
      <c r="K27" s="177"/>
      <c r="L27" s="178"/>
      <c r="M27" s="176">
        <v>0</v>
      </c>
      <c r="N27" s="177" t="s">
        <v>132</v>
      </c>
      <c r="O27" s="178">
        <v>0</v>
      </c>
      <c r="P27" s="176">
        <v>0</v>
      </c>
      <c r="Q27" s="177" t="s">
        <v>132</v>
      </c>
      <c r="R27" s="178">
        <v>0</v>
      </c>
      <c r="S27" s="176">
        <v>0</v>
      </c>
      <c r="T27" s="177" t="s">
        <v>132</v>
      </c>
      <c r="U27" s="178">
        <v>0</v>
      </c>
      <c r="V27" s="293"/>
      <c r="W27" s="297"/>
      <c r="X27" s="298"/>
      <c r="Y27" s="299"/>
      <c r="Z27" s="213"/>
      <c r="AA27" s="291"/>
      <c r="AB27" s="291"/>
      <c r="AH27" s="205" t="s">
        <v>145</v>
      </c>
      <c r="AI27" s="203"/>
      <c r="AJ27" s="203"/>
    </row>
    <row r="28" spans="1:41" s="46" customFormat="1" ht="31.5" customHeight="1">
      <c r="A28" s="300" t="str">
        <f>AH25</f>
        <v>白鳥</v>
      </c>
      <c r="B28" s="301"/>
      <c r="C28" s="302"/>
      <c r="D28" s="173"/>
      <c r="E28" s="174" t="str">
        <f>IF(D29-F29=0,"△",IF(D29&lt;F29,"×",IF(D29&gt;F29,"〇","")))</f>
        <v>△</v>
      </c>
      <c r="F28" s="175"/>
      <c r="G28" s="173"/>
      <c r="H28" s="174" t="str">
        <f>IF(G29-I29=0,"△",IF(G29&lt;I29,"×",IF(G29&gt;I29,"〇","")))</f>
        <v>△</v>
      </c>
      <c r="I28" s="175"/>
      <c r="J28" s="173"/>
      <c r="K28" s="174" t="str">
        <f>IF(J29-L29=0,"△",IF(J29&lt;L29,"×",IF(J29&gt;L29,"〇","")))</f>
        <v>△</v>
      </c>
      <c r="L28" s="175"/>
      <c r="M28" s="173"/>
      <c r="N28" s="174"/>
      <c r="O28" s="175"/>
      <c r="P28" s="173"/>
      <c r="Q28" s="174" t="str">
        <f>IF(P29-R29=0,"△",IF(P29&lt;R29,"×",IF(P29&gt;R29,"〇","")))</f>
        <v>△</v>
      </c>
      <c r="R28" s="175"/>
      <c r="S28" s="173"/>
      <c r="T28" s="174" t="str">
        <f>IF(S29-U29=0,"△",IF(S29&lt;U29,"×",IF(S29&gt;U29,"〇","")))</f>
        <v>△</v>
      </c>
      <c r="U28" s="175"/>
      <c r="V28" s="292">
        <f>D29+G29+J29+M29+P29+S29</f>
        <v>0</v>
      </c>
      <c r="W28" s="294">
        <f>F29+I29+L29+O29+R29+U29</f>
        <v>0</v>
      </c>
      <c r="X28" s="295"/>
      <c r="Y28" s="296"/>
      <c r="Z28" s="213">
        <f>V28-W28</f>
        <v>0</v>
      </c>
      <c r="AA28" s="290">
        <f>COUNTIF(D28:U28,"〇")*3+COUNTIF(D28:U28,"△")*1</f>
        <v>5</v>
      </c>
      <c r="AB28" s="290"/>
      <c r="AH28" s="204"/>
      <c r="AI28" s="203"/>
      <c r="AJ28" s="203"/>
    </row>
    <row r="29" spans="1:41" s="46" customFormat="1" ht="31.5" customHeight="1">
      <c r="A29" s="303"/>
      <c r="B29" s="304"/>
      <c r="C29" s="305"/>
      <c r="D29" s="176">
        <v>0</v>
      </c>
      <c r="E29" s="177" t="s">
        <v>132</v>
      </c>
      <c r="F29" s="178">
        <v>0</v>
      </c>
      <c r="G29" s="176">
        <v>0</v>
      </c>
      <c r="H29" s="177" t="s">
        <v>132</v>
      </c>
      <c r="I29" s="178">
        <v>0</v>
      </c>
      <c r="J29" s="176">
        <v>0</v>
      </c>
      <c r="K29" s="177" t="s">
        <v>132</v>
      </c>
      <c r="L29" s="178">
        <v>0</v>
      </c>
      <c r="M29" s="176"/>
      <c r="N29" s="177"/>
      <c r="O29" s="178"/>
      <c r="P29" s="176">
        <v>0</v>
      </c>
      <c r="Q29" s="177" t="s">
        <v>132</v>
      </c>
      <c r="R29" s="178">
        <v>0</v>
      </c>
      <c r="S29" s="176">
        <v>0</v>
      </c>
      <c r="T29" s="177" t="s">
        <v>132</v>
      </c>
      <c r="U29" s="178">
        <v>0</v>
      </c>
      <c r="V29" s="293"/>
      <c r="W29" s="297"/>
      <c r="X29" s="298"/>
      <c r="Y29" s="299"/>
      <c r="Z29" s="213"/>
      <c r="AA29" s="291"/>
      <c r="AB29" s="291"/>
      <c r="AH29" s="203"/>
      <c r="AI29" s="203"/>
      <c r="AJ29" s="203"/>
    </row>
    <row r="30" spans="1:41" s="46" customFormat="1" ht="31.5" customHeight="1">
      <c r="A30" s="300" t="str">
        <f>AH26</f>
        <v>高砂</v>
      </c>
      <c r="B30" s="301"/>
      <c r="C30" s="302"/>
      <c r="D30" s="173"/>
      <c r="E30" s="174" t="str">
        <f>IF(D31-F31=0,"△",IF(D31&lt;F31,"×",IF(D31&gt;F31,"〇","")))</f>
        <v>△</v>
      </c>
      <c r="F30" s="175"/>
      <c r="G30" s="173"/>
      <c r="H30" s="174" t="str">
        <f>IF(G31-I31=0,"△",IF(G31&lt;I31,"×",IF(G31&gt;I31,"〇","")))</f>
        <v>△</v>
      </c>
      <c r="I30" s="175"/>
      <c r="J30" s="173"/>
      <c r="K30" s="174" t="str">
        <f>IF(J31-L31=0,"△",IF(J31&lt;L31,"×",IF(J31&gt;L31,"〇","")))</f>
        <v>△</v>
      </c>
      <c r="L30" s="175"/>
      <c r="M30" s="173"/>
      <c r="N30" s="174" t="str">
        <f>IF(M31-O31=0,"△",IF(M31&lt;O31,"×",IF(M31&gt;O31,"〇","")))</f>
        <v>△</v>
      </c>
      <c r="O30" s="175"/>
      <c r="P30" s="173"/>
      <c r="Q30" s="174"/>
      <c r="R30" s="175"/>
      <c r="S30" s="173"/>
      <c r="T30" s="174" t="str">
        <f>IF(S31-U31=0,"△",IF(S31&lt;U31,"×",IF(S31&gt;U31,"〇","")))</f>
        <v>△</v>
      </c>
      <c r="U30" s="175"/>
      <c r="V30" s="292">
        <f>D31+G31+J31+M31+P31+S31</f>
        <v>0</v>
      </c>
      <c r="W30" s="294">
        <f>F31+I31+L31+O31+R31+U31</f>
        <v>0</v>
      </c>
      <c r="X30" s="295"/>
      <c r="Y30" s="296"/>
      <c r="Z30" s="213">
        <f>V30-W30</f>
        <v>0</v>
      </c>
      <c r="AA30" s="290">
        <f>COUNTIF(D30:U30,"〇")*3+COUNTIF(D30:U30,"△")*1</f>
        <v>5</v>
      </c>
      <c r="AB30" s="290"/>
      <c r="AH30" s="204"/>
      <c r="AI30" s="203"/>
      <c r="AJ30" s="203"/>
    </row>
    <row r="31" spans="1:41" s="46" customFormat="1" ht="31.5" customHeight="1">
      <c r="A31" s="303"/>
      <c r="B31" s="304"/>
      <c r="C31" s="305"/>
      <c r="D31" s="176">
        <v>0</v>
      </c>
      <c r="E31" s="177" t="s">
        <v>132</v>
      </c>
      <c r="F31" s="178">
        <v>0</v>
      </c>
      <c r="G31" s="176">
        <v>0</v>
      </c>
      <c r="H31" s="177" t="s">
        <v>132</v>
      </c>
      <c r="I31" s="178">
        <v>0</v>
      </c>
      <c r="J31" s="176">
        <v>0</v>
      </c>
      <c r="K31" s="177" t="s">
        <v>132</v>
      </c>
      <c r="L31" s="178">
        <v>0</v>
      </c>
      <c r="M31" s="176">
        <v>0</v>
      </c>
      <c r="N31" s="177" t="s">
        <v>132</v>
      </c>
      <c r="O31" s="178">
        <v>0</v>
      </c>
      <c r="P31" s="176"/>
      <c r="Q31" s="177"/>
      <c r="R31" s="178"/>
      <c r="S31" s="176">
        <v>0</v>
      </c>
      <c r="T31" s="177" t="s">
        <v>132</v>
      </c>
      <c r="U31" s="178">
        <v>0</v>
      </c>
      <c r="V31" s="293"/>
      <c r="W31" s="297"/>
      <c r="X31" s="298"/>
      <c r="Y31" s="299"/>
      <c r="Z31" s="213"/>
      <c r="AA31" s="291"/>
      <c r="AB31" s="291"/>
      <c r="AH31" s="203"/>
      <c r="AI31" s="203"/>
      <c r="AJ31" s="203"/>
    </row>
    <row r="32" spans="1:41" s="46" customFormat="1" ht="31.5" customHeight="1">
      <c r="A32" s="300" t="str">
        <f>AH27</f>
        <v>水上</v>
      </c>
      <c r="B32" s="301"/>
      <c r="C32" s="302"/>
      <c r="D32" s="173"/>
      <c r="E32" s="174" t="str">
        <f>IF(D33-F33=0,"△",IF(D33&lt;F33,"×",IF(D33&gt;F33,"〇","")))</f>
        <v>△</v>
      </c>
      <c r="F32" s="175"/>
      <c r="G32" s="173"/>
      <c r="H32" s="174" t="str">
        <f>IF(G33-I33=0,"△",IF(G33&lt;I33,"×",IF(G33&gt;I33,"〇","")))</f>
        <v>△</v>
      </c>
      <c r="I32" s="175"/>
      <c r="J32" s="173"/>
      <c r="K32" s="174" t="str">
        <f>IF(J33-L33=0,"△",IF(J33&lt;L33,"×",IF(J33&gt;L33,"〇","")))</f>
        <v>△</v>
      </c>
      <c r="L32" s="175"/>
      <c r="M32" s="173"/>
      <c r="N32" s="174" t="str">
        <f>IF(M33-O33=0,"△",IF(M33&lt;O33,"×",IF(M33&gt;O33,"〇","")))</f>
        <v>△</v>
      </c>
      <c r="O32" s="175"/>
      <c r="P32" s="173"/>
      <c r="Q32" s="174" t="str">
        <f>IF(P33-R33=0,"△",IF(P33&lt;R33,"×",IF(P33&gt;R33,"〇","")))</f>
        <v>△</v>
      </c>
      <c r="R32" s="175"/>
      <c r="S32" s="173"/>
      <c r="T32" s="174"/>
      <c r="U32" s="175"/>
      <c r="V32" s="292">
        <f>D33+G33+J33+M33+P33+S33</f>
        <v>0</v>
      </c>
      <c r="W32" s="294">
        <f>F33+I33+L33+O33+R33+U33</f>
        <v>0</v>
      </c>
      <c r="X32" s="295"/>
      <c r="Y32" s="296"/>
      <c r="Z32" s="213">
        <f>V32-W32</f>
        <v>0</v>
      </c>
      <c r="AA32" s="290">
        <f>COUNTIF(D32:U32,"〇")*3+COUNTIF(D32:U32,"△")*1</f>
        <v>5</v>
      </c>
      <c r="AB32" s="290"/>
      <c r="AH32" s="204"/>
      <c r="AI32" s="203"/>
      <c r="AJ32" s="203"/>
    </row>
    <row r="33" spans="1:36" s="46" customFormat="1" ht="31.5" customHeight="1">
      <c r="A33" s="303"/>
      <c r="B33" s="304"/>
      <c r="C33" s="305"/>
      <c r="D33" s="176">
        <v>0</v>
      </c>
      <c r="E33" s="177" t="s">
        <v>132</v>
      </c>
      <c r="F33" s="178">
        <v>0</v>
      </c>
      <c r="G33" s="176">
        <v>0</v>
      </c>
      <c r="H33" s="177" t="s">
        <v>132</v>
      </c>
      <c r="I33" s="178">
        <v>0</v>
      </c>
      <c r="J33" s="176">
        <v>0</v>
      </c>
      <c r="K33" s="177" t="s">
        <v>132</v>
      </c>
      <c r="L33" s="178">
        <v>0</v>
      </c>
      <c r="M33" s="176">
        <v>0</v>
      </c>
      <c r="N33" s="177" t="s">
        <v>132</v>
      </c>
      <c r="O33" s="178">
        <v>0</v>
      </c>
      <c r="P33" s="176">
        <v>0</v>
      </c>
      <c r="Q33" s="177" t="s">
        <v>132</v>
      </c>
      <c r="R33" s="178">
        <v>0</v>
      </c>
      <c r="S33" s="176"/>
      <c r="T33" s="177"/>
      <c r="U33" s="178"/>
      <c r="V33" s="293"/>
      <c r="W33" s="297"/>
      <c r="X33" s="298"/>
      <c r="Y33" s="299"/>
      <c r="Z33" s="213"/>
      <c r="AA33" s="291"/>
      <c r="AB33" s="291"/>
      <c r="AH33" s="203"/>
      <c r="AI33" s="203"/>
      <c r="AJ33" s="203"/>
    </row>
    <row r="34" spans="1:36" s="46" customFormat="1" ht="23.25" customHeight="1">
      <c r="A34" s="84"/>
      <c r="B34" s="84"/>
      <c r="C34" s="84"/>
      <c r="D34" s="85"/>
      <c r="E34" s="85"/>
      <c r="F34" s="85"/>
      <c r="G34" s="85"/>
      <c r="H34" s="85"/>
      <c r="I34" s="85"/>
      <c r="J34" s="85"/>
      <c r="K34" s="85"/>
      <c r="L34" s="85"/>
      <c r="M34" s="86"/>
      <c r="N34" s="86"/>
      <c r="O34" s="86"/>
      <c r="P34" s="86"/>
      <c r="Q34" s="86"/>
      <c r="R34" s="86"/>
      <c r="S34" s="86"/>
      <c r="T34" s="86"/>
      <c r="U34" s="86"/>
      <c r="V34" s="84"/>
      <c r="W34" s="84"/>
      <c r="X34" s="84"/>
      <c r="Y34" s="84"/>
      <c r="Z34" s="84"/>
      <c r="AA34" s="84"/>
      <c r="AB34" s="84"/>
    </row>
    <row r="35" spans="1:36" s="46" customFormat="1" ht="23.25" customHeight="1">
      <c r="A35" s="84"/>
      <c r="B35" s="84"/>
      <c r="C35" s="84"/>
      <c r="D35" s="85"/>
      <c r="E35" s="85"/>
      <c r="F35" s="85"/>
      <c r="G35" s="80" t="s">
        <v>57</v>
      </c>
      <c r="H35" s="80"/>
      <c r="I35" s="85"/>
      <c r="J35" s="85"/>
      <c r="K35" s="85"/>
      <c r="L35" s="85"/>
      <c r="M35" s="86"/>
      <c r="N35" s="86"/>
      <c r="O35" s="86"/>
      <c r="P35" s="86"/>
      <c r="Q35" s="86"/>
      <c r="R35" s="86"/>
      <c r="S35" s="86"/>
      <c r="T35" s="86"/>
      <c r="U35" s="86"/>
      <c r="V35" s="84"/>
      <c r="W35" s="84"/>
      <c r="X35" s="84"/>
      <c r="Y35" s="84"/>
      <c r="Z35" s="84"/>
      <c r="AA35" s="84"/>
      <c r="AB35" s="84"/>
    </row>
    <row r="36" spans="1:36" ht="23.25" customHeight="1">
      <c r="A36" s="71"/>
      <c r="B36" s="71"/>
      <c r="C36" s="71"/>
      <c r="D36" s="71"/>
      <c r="E36" s="71"/>
      <c r="F36" s="71"/>
      <c r="G36" s="80" t="s">
        <v>58</v>
      </c>
      <c r="H36" s="80"/>
      <c r="I36" s="71"/>
      <c r="J36" s="71"/>
      <c r="K36" s="71"/>
      <c r="L36" s="71"/>
      <c r="M36" s="71"/>
      <c r="N36" s="72"/>
      <c r="O36" s="71"/>
      <c r="P36" s="71"/>
      <c r="Q36" s="71"/>
      <c r="R36" s="71"/>
      <c r="S36" s="71"/>
      <c r="T36" s="71"/>
      <c r="U36" s="71"/>
      <c r="V36" s="71"/>
      <c r="W36" s="72"/>
      <c r="X36" s="71"/>
      <c r="Y36" s="71"/>
      <c r="Z36" s="71"/>
      <c r="AA36" s="71"/>
      <c r="AB36" s="71"/>
    </row>
    <row r="38" spans="1:36" ht="17.25">
      <c r="C38" s="3"/>
      <c r="D38" s="20"/>
      <c r="G38" s="5"/>
      <c r="H38" s="5"/>
    </row>
    <row r="39" spans="1:36" ht="17.25">
      <c r="C39" s="3"/>
      <c r="D39" s="20"/>
      <c r="G39" s="5"/>
      <c r="H39" s="5"/>
    </row>
    <row r="40" spans="1:36" ht="17.25">
      <c r="C40" s="3"/>
      <c r="D40" s="20"/>
      <c r="G40" s="5"/>
      <c r="H40" s="5"/>
    </row>
    <row r="41" spans="1:36" ht="17.25">
      <c r="C41" s="3"/>
      <c r="D41" s="20"/>
      <c r="G41" s="5"/>
      <c r="H41" s="5"/>
    </row>
    <row r="42" spans="1:36" ht="17.25">
      <c r="C42" s="3"/>
      <c r="D42" s="20"/>
      <c r="G42" s="5"/>
      <c r="H42" s="5"/>
    </row>
    <row r="43" spans="1:36" ht="17.25">
      <c r="C43" s="3"/>
      <c r="D43" s="20"/>
      <c r="G43" s="5"/>
      <c r="H43" s="5"/>
    </row>
    <row r="44" spans="1:36">
      <c r="D44" s="3"/>
    </row>
  </sheetData>
  <protectedRanges>
    <protectedRange sqref="D23 F23:G23 I23:J23 L23:M23 O23:P23 R23:S23 U23 D25 L25:M25 O25:P25 R25:S25 U25 D27 F27:G27 O27:P27 R27:S27 U27 D29 F29:G29 I29:J29 R29:S29 U29 D31 F31:G31 I31:J31 L31:M31 U31 D33 F33:G33 I33:J33 L33:M33 O33:P33 F25:G25 I25:J25 I27:J27 L27:M27 L29:M29 O29:P29 O31:P31 R31:S31 R33:S33 U33" name="範囲1"/>
  </protectedRanges>
  <mergeCells count="106">
    <mergeCell ref="T4:AB4"/>
    <mergeCell ref="A32:C33"/>
    <mergeCell ref="J5:K5"/>
    <mergeCell ref="J6:K6"/>
    <mergeCell ref="J7:K7"/>
    <mergeCell ref="J8:K8"/>
    <mergeCell ref="J9:K9"/>
    <mergeCell ref="J10:K10"/>
    <mergeCell ref="J11:K11"/>
    <mergeCell ref="J12:K12"/>
    <mergeCell ref="J13:K13"/>
    <mergeCell ref="J14:K14"/>
    <mergeCell ref="G6:I6"/>
    <mergeCell ref="G8:I8"/>
    <mergeCell ref="P21:R21"/>
    <mergeCell ref="M21:O21"/>
    <mergeCell ref="A19:G19"/>
    <mergeCell ref="S21:U21"/>
    <mergeCell ref="W21:Y21"/>
    <mergeCell ref="A21:C21"/>
    <mergeCell ref="D21:F21"/>
    <mergeCell ref="G21:I21"/>
    <mergeCell ref="J21:L21"/>
    <mergeCell ref="A22:C23"/>
    <mergeCell ref="A2:G2"/>
    <mergeCell ref="A4:B4"/>
    <mergeCell ref="C4:J4"/>
    <mergeCell ref="C5:I5"/>
    <mergeCell ref="L4:S4"/>
    <mergeCell ref="G12:I12"/>
    <mergeCell ref="G14:I14"/>
    <mergeCell ref="L12:M12"/>
    <mergeCell ref="A18:AB18"/>
    <mergeCell ref="C14:D14"/>
    <mergeCell ref="S5:T5"/>
    <mergeCell ref="L14:M14"/>
    <mergeCell ref="S9:T9"/>
    <mergeCell ref="S10:T10"/>
    <mergeCell ref="S11:T11"/>
    <mergeCell ref="S12:T12"/>
    <mergeCell ref="S13:T13"/>
    <mergeCell ref="S14:T14"/>
    <mergeCell ref="L10:M10"/>
    <mergeCell ref="L6:M6"/>
    <mergeCell ref="U5:AA5"/>
    <mergeCell ref="L5:R5"/>
    <mergeCell ref="U6:V6"/>
    <mergeCell ref="L8:M8"/>
    <mergeCell ref="AN15:AO15"/>
    <mergeCell ref="AK15:AL15"/>
    <mergeCell ref="C6:D6"/>
    <mergeCell ref="C8:D8"/>
    <mergeCell ref="Z14:AA14"/>
    <mergeCell ref="P12:R12"/>
    <mergeCell ref="C10:D10"/>
    <mergeCell ref="C12:D12"/>
    <mergeCell ref="G10:I10"/>
    <mergeCell ref="Z6:AA6"/>
    <mergeCell ref="Z8:AA8"/>
    <mergeCell ref="Z10:AA10"/>
    <mergeCell ref="P8:R8"/>
    <mergeCell ref="U8:V8"/>
    <mergeCell ref="U14:V14"/>
    <mergeCell ref="P14:R14"/>
    <mergeCell ref="P10:R10"/>
    <mergeCell ref="U10:V10"/>
    <mergeCell ref="P6:R6"/>
    <mergeCell ref="Z12:AA12"/>
    <mergeCell ref="U12:V12"/>
    <mergeCell ref="S6:T6"/>
    <mergeCell ref="S7:T7"/>
    <mergeCell ref="S8:T8"/>
    <mergeCell ref="A24:C25"/>
    <mergeCell ref="A26:C27"/>
    <mergeCell ref="A28:C29"/>
    <mergeCell ref="A30:C31"/>
    <mergeCell ref="Z22:Z23"/>
    <mergeCell ref="AA22:AA23"/>
    <mergeCell ref="AB22:AB23"/>
    <mergeCell ref="V24:V25"/>
    <mergeCell ref="W24:Y25"/>
    <mergeCell ref="Z24:Z25"/>
    <mergeCell ref="AA24:AA25"/>
    <mergeCell ref="AB24:AB25"/>
    <mergeCell ref="V22:V23"/>
    <mergeCell ref="W22:Y23"/>
    <mergeCell ref="Z26:Z27"/>
    <mergeCell ref="AA26:AA27"/>
    <mergeCell ref="AB26:AB27"/>
    <mergeCell ref="V28:V29"/>
    <mergeCell ref="W28:Y29"/>
    <mergeCell ref="Z28:Z29"/>
    <mergeCell ref="AA28:AA29"/>
    <mergeCell ref="AB28:AB29"/>
    <mergeCell ref="V26:V27"/>
    <mergeCell ref="W26:Y27"/>
    <mergeCell ref="Z30:Z31"/>
    <mergeCell ref="AA30:AA31"/>
    <mergeCell ref="AB30:AB31"/>
    <mergeCell ref="V32:V33"/>
    <mergeCell ref="W32:Y33"/>
    <mergeCell ref="Z32:Z33"/>
    <mergeCell ref="AA32:AA33"/>
    <mergeCell ref="AB32:AB33"/>
    <mergeCell ref="V30:V31"/>
    <mergeCell ref="W30:Y31"/>
  </mergeCells>
  <phoneticPr fontId="2"/>
  <printOptions horizontalCentered="1" verticalCentered="1"/>
  <pageMargins left="0.39370078740157483" right="0" top="0" bottom="0" header="0.51181102362204722" footer="0.51181102362204722"/>
  <pageSetup paperSize="9" scale="73" orientation="portrait"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開催要項</vt:lpstr>
      <vt:lpstr>リーグ勝敗表U-12</vt:lpstr>
      <vt:lpstr>リーグ勝敗表U-10</vt:lpstr>
      <vt:lpstr>日程表①</vt:lpstr>
      <vt:lpstr>日程表②</vt:lpstr>
      <vt:lpstr>'リーグ勝敗表U-10'!Print_Area</vt:lpstr>
      <vt:lpstr>'リーグ勝敗表U-12'!Print_Area</vt:lpstr>
      <vt:lpstr>開催要項!Print_Area</vt:lpstr>
      <vt:lpstr>日程表①!Print_Area</vt:lpstr>
      <vt:lpstr>日程表②!Print_Area</vt:lpstr>
      <vt:lpstr>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takao</dc:creator>
  <cp:keywords/>
  <dc:description/>
  <cp:lastModifiedBy>竹川和毅</cp:lastModifiedBy>
  <cp:revision/>
  <dcterms:created xsi:type="dcterms:W3CDTF">2003-09-27T08:15:56Z</dcterms:created>
  <dcterms:modified xsi:type="dcterms:W3CDTF">2024-02-25T12:20:32Z</dcterms:modified>
  <cp:category/>
  <cp:contentStatus/>
</cp:coreProperties>
</file>